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H31実施・公営企業決算統計関係\22 経営比較分析表\04 水道・下水道ほか\04 市町村等回答（確定）\02 団体別\06 名取市★\"/>
    </mc:Choice>
  </mc:AlternateContent>
  <workbookProtection workbookAlgorithmName="SHA-512" workbookHashValue="LsLrJfn3FxiHJutcgq9LkwdsIApqfexN3hb13zzG2t5tAkRq7GgdIIoGqgDvlaDopweR7+eCJt5xM3deg3PxkQ==" workbookSaltValue="pX3bYwJ5adO6THTR97+nqQ==" workbookSpinCount="100000" lockStructure="1"/>
  <bookViews>
    <workbookView xWindow="0" yWindow="0" windowWidth="20490" windowHeight="715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D10" i="4"/>
  <c r="P10" i="4"/>
  <c r="B10" i="4"/>
  <c r="AT8" i="4"/>
  <c r="W8" i="4"/>
  <c r="P8" i="4"/>
  <c r="B6" i="4"/>
  <c r="C10" i="5" l="1"/>
  <c r="D10" i="5"/>
  <c r="E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<sst xmlns="http://schemas.openxmlformats.org/spreadsheetml/2006/main" count="223" uniqueCount="110">
  <si>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</si>
  <si>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</si>
  <si>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</si>
  <si>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</si>
  <si>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</si>
  <si>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</si>
  <si>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</si>
  <si>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</si>
  <si>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</si>
  <si>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</si>
  <si>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</si>
  <si>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</si>
  <si>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</si>
  <si>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</si>
  <si>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</si>
  <si>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</si>
  <si>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</si>
  <si>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</si>
  <si>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</si>
  <si>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</si>
  <si>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</si>
  <si>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</si>
  <si>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</si>
  <si>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</si>
  <si>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</si>
  <si>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</si>
  <si>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</si>
  <si>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</si>
  <si>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</si>
  <si>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</si>
  <si>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</si>
  <si>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</si>
  <si>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</si>
  <si>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</si>
  <si>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</si>
  <si>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</si>
  <si>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</si>
  <si>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</si>
  <si>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</si>
  <si>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</si>
  <si>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</si>
  <si>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</si>
  <si>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</si>
  <si>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</si>
  <si>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</si>
  <si>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</si>
  <si>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</si>
  <si>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</si>
  <si>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</si>
  <si>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</si>
  <si>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</si>
  <si>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</si>
  <si>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</si>
  <si>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</si>
  <si>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</si>
  <si>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</si>
  <si>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</si>
  <si>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</si>
  <si>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</si>
  <si>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</si>
  <si>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</si>
  <si>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</si>
  <si>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</si>
  <si>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</si>
  <si>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</si>
  <si>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</si>
  <si>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</si>
  <si>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</si>
  <si>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</si>
  <si>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</si>
  <si>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</si>
  <si>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</si>
  <si>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</si>
  <si>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</si>
  <si>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</si>
  <si>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</si>
  <si>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</si>
  <si>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</si>
  <si>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</si>
  <si>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</si>
  <si>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</si>
  <si>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</si>
  <si>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</si>
  <si>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</si>
  <si>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</si>
  <si>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</si>
  <si>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</si>
  <si>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</si>
  <si>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</si>
  <si>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</si>
  <si>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</si>
  <si>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</si>
  <si>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</si>
  <si>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</si>
  <si>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</si>
  <si>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</si>
  <si>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</si>
  <si>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</si>
  <si>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</si>
  <si>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</si>
  <si>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</si>
  <si>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</si>
  <si>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</si>
  <si>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</si>
  <si>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</si>
  <si>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</si>
  <si>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</si>
  <si>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今後も大幅な改善が見込めないことから、公共下水道事業への接続を視野に、事業の廃止を検討し、自立的で持続可能な経営環境の構築に努めていく。</t>
    <rPh sb="113" eb="115">
      <t>ゲンジョウ</t>
    </rPh>
    <rPh sb="164" eb="167">
      <t>ジリツテキ</t>
    </rPh>
    <rPh sb="168" eb="170">
      <t>ジゾク</t>
    </rPh>
    <rPh sb="170" eb="172">
      <t>カノウ</t>
    </rPh>
    <rPh sb="173" eb="175">
      <t>ケイエイ</t>
    </rPh>
    <rPh sb="175" eb="177">
      <t>カンキョウ</t>
    </rPh>
    <rPh sb="178" eb="180">
      <t>コウチク</t>
    </rPh>
    <rPh sb="181" eb="182">
      <t>ツト</t>
    </rPh>
    <phoneticPr fontId="4"/>
  </si>
  <si>
    <t>①有形固定資産減価償却率については、概ね類似団体平均を上回る水準で推移している。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29">
      <t>ウワマワ</t>
    </rPh>
    <rPh sb="33" eb="35">
      <t>スイイ</t>
    </rPh>
    <rPh sb="42" eb="44">
      <t>カンキョ</t>
    </rPh>
    <rPh sb="44" eb="47">
      <t>ロウキュウカ</t>
    </rPh>
    <rPh sb="47" eb="48">
      <t>リツ</t>
    </rPh>
    <rPh sb="53" eb="54">
      <t>ホン</t>
    </rPh>
    <rPh sb="54" eb="55">
      <t>シ</t>
    </rPh>
    <rPh sb="58" eb="60">
      <t>ヒョウジュン</t>
    </rPh>
    <rPh sb="60" eb="62">
      <t>タイヨウ</t>
    </rPh>
    <rPh sb="62" eb="64">
      <t>ネンスウ</t>
    </rPh>
    <rPh sb="67" eb="68">
      <t>ネン</t>
    </rPh>
    <rPh sb="69" eb="71">
      <t>ケイカ</t>
    </rPh>
    <rPh sb="73" eb="75">
      <t>カンキョ</t>
    </rPh>
    <rPh sb="76" eb="79">
      <t>ゲンダンカイ</t>
    </rPh>
    <rPh sb="80" eb="82">
      <t>ソンザイ</t>
    </rPh>
    <rPh sb="90" eb="92">
      <t>ガイトウ</t>
    </rPh>
    <rPh sb="94" eb="96">
      <t>シヒョウ</t>
    </rPh>
    <rPh sb="103" eb="105">
      <t>コンゴ</t>
    </rPh>
    <rPh sb="106" eb="108">
      <t>タイヨウ</t>
    </rPh>
    <rPh sb="108" eb="110">
      <t>ネンスウ</t>
    </rPh>
    <rPh sb="111" eb="113">
      <t>ケイカ</t>
    </rPh>
    <rPh sb="115" eb="117">
      <t>カンキョ</t>
    </rPh>
    <rPh sb="118" eb="120">
      <t>ジュンジ</t>
    </rPh>
    <rPh sb="120" eb="121">
      <t>ショウ</t>
    </rPh>
    <rPh sb="128" eb="130">
      <t>ミス</t>
    </rPh>
    <rPh sb="132" eb="135">
      <t>チョウキテキ</t>
    </rPh>
    <rPh sb="148" eb="150">
      <t>シュホウ</t>
    </rPh>
    <rPh sb="151" eb="153">
      <t>カツヨウ</t>
    </rPh>
    <rPh sb="155" eb="157">
      <t>シュウゼン</t>
    </rPh>
    <rPh sb="157" eb="159">
      <t>ヒヨウ</t>
    </rPh>
    <rPh sb="160" eb="163">
      <t>ヘイジュンカ</t>
    </rPh>
    <rPh sb="164" eb="165">
      <t>テイ</t>
    </rPh>
    <rPh sb="168" eb="169">
      <t>カ</t>
    </rPh>
    <rPh sb="170" eb="171">
      <t>ト</t>
    </rPh>
    <rPh sb="172" eb="173">
      <t>ク</t>
    </rPh>
    <rPh sb="180" eb="182">
      <t>カンキョ</t>
    </rPh>
    <rPh sb="182" eb="184">
      <t>カイゼン</t>
    </rPh>
    <rPh sb="184" eb="185">
      <t>リツ</t>
    </rPh>
    <rPh sb="191" eb="192">
      <t>ホン</t>
    </rPh>
    <rPh sb="192" eb="193">
      <t>シ</t>
    </rPh>
    <rPh sb="231" eb="233">
      <t>カンキョ</t>
    </rPh>
    <rPh sb="234" eb="236">
      <t>コウシン</t>
    </rPh>
    <rPh sb="236" eb="238">
      <t>ジギョウ</t>
    </rPh>
    <rPh sb="239" eb="241">
      <t>チャクシュ</t>
    </rPh>
    <rPh sb="247" eb="249">
      <t>ガイトウ</t>
    </rPh>
    <rPh sb="251" eb="253">
      <t>シヒョウ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</si>
  <si>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す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経費回収率及び汚水処理原価については、一般会計からの繰入金の見直しにより、平成27年度より概ね類似団体平均と同水準にあったが、平成30年度は汚水処理費の減少により類似団体平均と比較し数値が改善した。しかし公共下水道との比較では大きく下回っており、厳しい経営状態が続いている。
⑦施設利用率は、類似団体を上回る水準で推移している。⑧水洗化率については、類似団体平均を大きく上回っている。今後とも未接続者に対する働きかけを行いつつ、水洗化率100%を目指す。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7" eb="38">
      <t>オオム</t>
    </rPh>
    <rPh sb="39" eb="41">
      <t>ルイジ</t>
    </rPh>
    <rPh sb="41" eb="43">
      <t>ダンタイ</t>
    </rPh>
    <rPh sb="43" eb="45">
      <t>ヘイキン</t>
    </rPh>
    <rPh sb="46" eb="48">
      <t>シタマワ</t>
    </rPh>
    <rPh sb="49" eb="51">
      <t>スイジュン</t>
    </rPh>
    <rPh sb="52" eb="54">
      <t>スイイ</t>
    </rPh>
    <rPh sb="58" eb="60">
      <t>ジョウキョウ</t>
    </rPh>
    <rPh sb="64" eb="66">
      <t>コンゴ</t>
    </rPh>
    <rPh sb="69" eb="71">
      <t>イジ</t>
    </rPh>
    <rPh sb="71" eb="73">
      <t>カンリ</t>
    </rPh>
    <rPh sb="73" eb="75">
      <t>ケイヒ</t>
    </rPh>
    <rPh sb="76" eb="78">
      <t>ミナオ</t>
    </rPh>
    <rPh sb="80" eb="82">
      <t>イッパン</t>
    </rPh>
    <rPh sb="82" eb="84">
      <t>カイケイ</t>
    </rPh>
    <rPh sb="87" eb="89">
      <t>クリイレ</t>
    </rPh>
    <rPh sb="89" eb="90">
      <t>キン</t>
    </rPh>
    <rPh sb="91" eb="93">
      <t>キボ</t>
    </rPh>
    <rPh sb="94" eb="97">
      <t>テキセイカ</t>
    </rPh>
    <rPh sb="98" eb="99">
      <t>ハカ</t>
    </rPh>
    <rPh sb="102" eb="104">
      <t>ケンゼン</t>
    </rPh>
    <rPh sb="104" eb="106">
      <t>ケイエイ</t>
    </rPh>
    <rPh sb="107" eb="108">
      <t>ツト</t>
    </rPh>
    <rPh sb="113" eb="115">
      <t>ルイセキ</t>
    </rPh>
    <rPh sb="115" eb="118">
      <t>ケッソンキン</t>
    </rPh>
    <rPh sb="118" eb="120">
      <t>ヒリツ</t>
    </rPh>
    <rPh sb="189" eb="191">
      <t>ルイジ</t>
    </rPh>
    <rPh sb="191" eb="193">
      <t>ダンタイ</t>
    </rPh>
    <rPh sb="193" eb="195">
      <t>ヘイキン</t>
    </rPh>
    <rPh sb="196" eb="197">
      <t>オオ</t>
    </rPh>
    <rPh sb="199" eb="201">
      <t>ウワマワ</t>
    </rPh>
    <rPh sb="205" eb="207">
      <t>ジョウキョウ</t>
    </rPh>
    <rPh sb="214" eb="216">
      <t>ノウギョウ</t>
    </rPh>
    <rPh sb="216" eb="218">
      <t>シュウラク</t>
    </rPh>
    <rPh sb="218" eb="220">
      <t>ハイスイ</t>
    </rPh>
    <rPh sb="220" eb="222">
      <t>ジギョウ</t>
    </rPh>
    <rPh sb="228" eb="230">
      <t>ケイエイ</t>
    </rPh>
    <rPh sb="233" eb="234">
      <t>テキ</t>
    </rPh>
    <rPh sb="235" eb="237">
      <t>カイゼン</t>
    </rPh>
    <rPh sb="238" eb="240">
      <t>コンナン</t>
    </rPh>
    <rPh sb="241" eb="242">
      <t>トラ</t>
    </rPh>
    <rPh sb="247" eb="249">
      <t>コンゴ</t>
    </rPh>
    <rPh sb="250" eb="252">
      <t>コウキョウ</t>
    </rPh>
    <rPh sb="252" eb="255">
      <t>ゲスイドウ</t>
    </rPh>
    <rPh sb="255" eb="257">
      <t>ジギョウ</t>
    </rPh>
    <rPh sb="259" eb="261">
      <t>セツゾク</t>
    </rPh>
    <rPh sb="262" eb="264">
      <t>シヤ</t>
    </rPh>
    <rPh sb="266" eb="268">
      <t>ジギョウ</t>
    </rPh>
    <rPh sb="269" eb="271">
      <t>ハイシ</t>
    </rPh>
    <rPh sb="272" eb="274">
      <t>ケントウ</t>
    </rPh>
    <rPh sb="279" eb="281">
      <t>リュウドウ</t>
    </rPh>
    <rPh sb="281" eb="283">
      <t>ヒリツ</t>
    </rPh>
    <rPh sb="294" eb="296">
      <t>ウワマワ</t>
    </rPh>
    <rPh sb="297" eb="299">
      <t>スイジュン</t>
    </rPh>
    <rPh sb="300" eb="302">
      <t>スイイ</t>
    </rPh>
    <rPh sb="307" eb="309">
      <t>シハライ</t>
    </rPh>
    <rPh sb="309" eb="311">
      <t>ノウリョク</t>
    </rPh>
    <rPh sb="312" eb="313">
      <t>カン</t>
    </rPh>
    <rPh sb="314" eb="316">
      <t>トクダン</t>
    </rPh>
    <rPh sb="317" eb="319">
      <t>モンダイ</t>
    </rPh>
    <rPh sb="320" eb="321">
      <t>ショウ</t>
    </rPh>
    <rPh sb="329" eb="331">
      <t>キギョウ</t>
    </rPh>
    <rPh sb="331" eb="332">
      <t>サイ</t>
    </rPh>
    <rPh sb="332" eb="334">
      <t>ザンダカ</t>
    </rPh>
    <rPh sb="334" eb="335">
      <t>タイ</t>
    </rPh>
    <rPh sb="335" eb="337">
      <t>ジギョウ</t>
    </rPh>
    <rPh sb="337" eb="339">
      <t>キボ</t>
    </rPh>
    <rPh sb="339" eb="341">
      <t>ヒリツ</t>
    </rPh>
    <rPh sb="370" eb="372">
      <t>ルイジ</t>
    </rPh>
    <rPh sb="372" eb="374">
      <t>ダンタイ</t>
    </rPh>
    <rPh sb="374" eb="376">
      <t>ヘイキン</t>
    </rPh>
    <rPh sb="377" eb="378">
      <t>オオ</t>
    </rPh>
    <rPh sb="380" eb="382">
      <t>ウワマワ</t>
    </rPh>
    <rPh sb="386" eb="388">
      <t>ジョウキョウ</t>
    </rPh>
    <rPh sb="395" eb="397">
      <t>コンゴ</t>
    </rPh>
    <rPh sb="398" eb="400">
      <t>キギョウ</t>
    </rPh>
    <rPh sb="400" eb="401">
      <t>サイ</t>
    </rPh>
    <rPh sb="402" eb="404">
      <t>ショウカン</t>
    </rPh>
    <rPh sb="405" eb="406">
      <t>トモナ</t>
    </rPh>
    <rPh sb="407" eb="409">
      <t>ヒリツ</t>
    </rPh>
    <rPh sb="410" eb="412">
      <t>カイゼン</t>
    </rPh>
    <rPh sb="414" eb="416">
      <t>ミコ</t>
    </rPh>
    <rPh sb="424" eb="426">
      <t>ケイヒ</t>
    </rPh>
    <rPh sb="426" eb="428">
      <t>カイシュウ</t>
    </rPh>
    <rPh sb="428" eb="429">
      <t>リツ</t>
    </rPh>
    <rPh sb="429" eb="430">
      <t>オヨ</t>
    </rPh>
    <rPh sb="443" eb="445">
      <t>イッパン</t>
    </rPh>
    <rPh sb="445" eb="447">
      <t>カイケイ</t>
    </rPh>
    <rPh sb="450" eb="452">
      <t>クリイレ</t>
    </rPh>
    <rPh sb="452" eb="453">
      <t>キン</t>
    </rPh>
    <rPh sb="454" eb="456">
      <t>ミナオ</t>
    </rPh>
    <rPh sb="461" eb="463">
      <t>ヘイセイ</t>
    </rPh>
    <rPh sb="465" eb="467">
      <t>ネンド</t>
    </rPh>
    <rPh sb="469" eb="470">
      <t>オオム</t>
    </rPh>
    <rPh sb="471" eb="473">
      <t>ルイジ</t>
    </rPh>
    <rPh sb="473" eb="475">
      <t>ダンタイ</t>
    </rPh>
    <rPh sb="475" eb="477">
      <t>ヘイキン</t>
    </rPh>
    <rPh sb="478" eb="481">
      <t>ドウスイジュン</t>
    </rPh>
    <rPh sb="487" eb="489">
      <t>ヘイセイ</t>
    </rPh>
    <rPh sb="491" eb="493">
      <t>ネンド</t>
    </rPh>
    <rPh sb="494" eb="496">
      <t>オスイ</t>
    </rPh>
    <rPh sb="496" eb="498">
      <t>ショリ</t>
    </rPh>
    <rPh sb="498" eb="499">
      <t>ヒ</t>
    </rPh>
    <rPh sb="500" eb="502">
      <t>ゲンショウ</t>
    </rPh>
    <rPh sb="505" eb="507">
      <t>ルイジ</t>
    </rPh>
    <rPh sb="507" eb="509">
      <t>ダンタイ</t>
    </rPh>
    <rPh sb="509" eb="511">
      <t>ヘイキン</t>
    </rPh>
    <rPh sb="512" eb="514">
      <t>ヒカク</t>
    </rPh>
    <rPh sb="515" eb="517">
      <t>スウチ</t>
    </rPh>
    <rPh sb="518" eb="520">
      <t>カイゼン</t>
    </rPh>
    <rPh sb="526" eb="528">
      <t>コウキョウ</t>
    </rPh>
    <rPh sb="528" eb="531">
      <t>ゲスイドウ</t>
    </rPh>
    <rPh sb="533" eb="535">
      <t>ヒカク</t>
    </rPh>
    <rPh sb="537" eb="538">
      <t>オオ</t>
    </rPh>
    <rPh sb="540" eb="542">
      <t>シタマワ</t>
    </rPh>
    <rPh sb="547" eb="548">
      <t>キビ</t>
    </rPh>
    <rPh sb="550" eb="552">
      <t>ケイエイ</t>
    </rPh>
    <rPh sb="552" eb="554">
      <t>ジョウタイ</t>
    </rPh>
    <rPh sb="555" eb="556">
      <t>ツヅ</t>
    </rPh>
    <rPh sb="563" eb="565">
      <t>シセツ</t>
    </rPh>
    <rPh sb="565" eb="568">
      <t>リヨウリツ</t>
    </rPh>
    <rPh sb="570" eb="572">
      <t>ルイジ</t>
    </rPh>
    <rPh sb="572" eb="574">
      <t>ダンタイ</t>
    </rPh>
    <rPh sb="575" eb="577">
      <t>ウワマワ</t>
    </rPh>
    <rPh sb="578" eb="580">
      <t>スイジュン</t>
    </rPh>
    <rPh sb="581" eb="58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</si>
</sst>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79-402A-B43C-5B5B17BF23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5079-402A-B43C-5B5B17BF23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69.930000000000007</c:v>
                </c:pt>
                <c:pt idx="1">
                  <c:v>69.930000000000007</c:v>
                </c:pt>
                <c:pt idx="2">
                  <c:v>69.58</c:v>
                </c:pt>
                <c:pt idx="3">
                  <c:v>79.02</c:v>
                </c:pt>
                <c:pt idx="4">
                  <c:v>76.569999999999993</c:v>
                </c:pt>
              </c:numCache>
            </c:numRef>
          </c:val>
          <c:extLst>
            <c:ext xmlns:c16="http://schemas.microsoft.com/office/drawing/2014/chart" uri="{C3380CC4-5D6E-409C-BE32-E72D297353CC}">
              <c16:uniqueId val="{00000000-0152-4349-8BFD-88086C0745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0152-4349-8BFD-88086C0745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97.52</c:v>
                </c:pt>
                <c:pt idx="1">
                  <c:v>97.65</c:v>
                </c:pt>
                <c:pt idx="2">
                  <c:v>97.98</c:v>
                </c:pt>
                <c:pt idx="3">
                  <c:v>98.1</c:v>
                </c:pt>
                <c:pt idx="4">
                  <c:v>98.07</c:v>
                </c:pt>
              </c:numCache>
            </c:numRef>
          </c:val>
          <c:extLst>
            <c:ext xmlns:c16="http://schemas.microsoft.com/office/drawing/2014/chart" uri="{C3380CC4-5D6E-409C-BE32-E72D297353CC}">
              <c16:uniqueId val="{00000000-F312-4CAD-8687-D27A1AC176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F312-4CAD-8687-D27A1AC176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80.59</c:v>
                </c:pt>
                <c:pt idx="1">
                  <c:v>79.89</c:v>
                </c:pt>
                <c:pt idx="2">
                  <c:v>102.94</c:v>
                </c:pt>
                <c:pt idx="3">
                  <c:v>89.98</c:v>
                </c:pt>
                <c:pt idx="4">
                  <c:v>93.79</c:v>
                </c:pt>
              </c:numCache>
            </c:numRef>
          </c:val>
          <c:extLst>
            <c:ext xmlns:c16="http://schemas.microsoft.com/office/drawing/2014/chart" uri="{C3380CC4-5D6E-409C-BE32-E72D297353CC}">
              <c16:uniqueId val="{00000000-BB24-4C33-A72B-FB88CD563E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BB24-4C33-A72B-FB88CD563E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26.29</c:v>
                </c:pt>
                <c:pt idx="1">
                  <c:v>28.51</c:v>
                </c:pt>
                <c:pt idx="2">
                  <c:v>30.37</c:v>
                </c:pt>
                <c:pt idx="3">
                  <c:v>32.549999999999997</c:v>
                </c:pt>
                <c:pt idx="4">
                  <c:v>34.69</c:v>
                </c:pt>
              </c:numCache>
            </c:numRef>
          </c:val>
          <c:extLst>
            <c:ext xmlns:c16="http://schemas.microsoft.com/office/drawing/2014/chart" uri="{C3380CC4-5D6E-409C-BE32-E72D297353CC}">
              <c16:uniqueId val="{00000000-6A0E-44E1-9D8B-E6289814B0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6A0E-44E1-9D8B-E6289814B0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B-463E-8B07-A3A2E7CCBE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07DB-463E-8B07-A3A2E7CCBE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8300.6</c:v>
                </c:pt>
                <c:pt idx="1">
                  <c:v>8531.7999999999993</c:v>
                </c:pt>
                <c:pt idx="2">
                  <c:v>8364.52</c:v>
                </c:pt>
                <c:pt idx="3">
                  <c:v>7353.98</c:v>
                </c:pt>
                <c:pt idx="4">
                  <c:v>7088.12</c:v>
                </c:pt>
              </c:numCache>
            </c:numRef>
          </c:val>
          <c:extLst>
            <c:ext xmlns:c16="http://schemas.microsoft.com/office/drawing/2014/chart" uri="{C3380CC4-5D6E-409C-BE32-E72D297353CC}">
              <c16:uniqueId val="{00000000-F260-4055-952F-21B3379BAD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F260-4055-952F-21B3379BAD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214.79</c:v>
                </c:pt>
                <c:pt idx="1">
                  <c:v>223.3</c:v>
                </c:pt>
                <c:pt idx="2">
                  <c:v>252.99</c:v>
                </c:pt>
                <c:pt idx="3">
                  <c:v>251.59</c:v>
                </c:pt>
                <c:pt idx="4">
                  <c:v>271.55</c:v>
                </c:pt>
              </c:numCache>
            </c:numRef>
          </c:val>
          <c:extLst>
            <c:ext xmlns:c16="http://schemas.microsoft.com/office/drawing/2014/chart" uri="{C3380CC4-5D6E-409C-BE32-E72D297353CC}">
              <c16:uniqueId val="{00000000-242C-4CF5-89DA-271CABAE05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242C-4CF5-89DA-271CABAE05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7478.83</c:v>
                </c:pt>
                <c:pt idx="1">
                  <c:v>5450.48</c:v>
                </c:pt>
                <c:pt idx="2">
                  <c:v>4092.13</c:v>
                </c:pt>
                <c:pt idx="3">
                  <c:v>2704.63</c:v>
                </c:pt>
                <c:pt idx="4">
                  <c:v>2349.4299999999998</c:v>
                </c:pt>
              </c:numCache>
            </c:numRef>
          </c:val>
          <c:extLst>
            <c:ext xmlns:c16="http://schemas.microsoft.com/office/drawing/2014/chart" uri="{C3380CC4-5D6E-409C-BE32-E72D297353CC}">
              <c16:uniqueId val="{00000000-FFF1-46B0-9909-EA3CA63609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FFF1-46B0-9909-EA3CA63609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22.24</c:v>
                </c:pt>
                <c:pt idx="1">
                  <c:v>52.46</c:v>
                </c:pt>
                <c:pt idx="2">
                  <c:v>56.95</c:v>
                </c:pt>
                <c:pt idx="3">
                  <c:v>60.45</c:v>
                </c:pt>
                <c:pt idx="4">
                  <c:v>74.22</c:v>
                </c:pt>
              </c:numCache>
            </c:numRef>
          </c:val>
          <c:extLst>
            <c:ext xmlns:c16="http://schemas.microsoft.com/office/drawing/2014/chart" uri="{C3380CC4-5D6E-409C-BE32-E72D297353CC}">
              <c16:uniqueId val="{00000000-A7EA-49E3-9F63-DD1B7B1893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A7EA-49E3-9F63-DD1B7B1893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728.18</c:v>
                </c:pt>
                <c:pt idx="1">
                  <c:v>308.27999999999997</c:v>
                </c:pt>
                <c:pt idx="2">
                  <c:v>284.92</c:v>
                </c:pt>
                <c:pt idx="3">
                  <c:v>267.93</c:v>
                </c:pt>
                <c:pt idx="4">
                  <c:v>219.68</c:v>
                </c:pt>
              </c:numCache>
            </c:numRef>
          </c:val>
          <c:extLst>
            <c:ext xmlns:c16="http://schemas.microsoft.com/office/drawing/2014/chart" uri="{C3380CC4-5D6E-409C-BE32-E72D297353CC}">
              <c16:uniqueId val="{00000000-B263-47F6-967A-E88C882FB4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B263-47F6-967A-E88C882FB4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5" sqref="B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名取市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78544</v>
      </c>
      <c r="AM8" s="68"/>
      <c r="AN8" s="68"/>
      <c r="AO8" s="68"/>
      <c r="AP8" s="68"/>
      <c r="AQ8" s="68"/>
      <c r="AR8" s="68"/>
      <c r="AS8" s="68"/>
      <c r="AT8" s="67">
        <f>データ!T6</f>
        <v>98.17</v>
      </c>
      <c r="AU8" s="67"/>
      <c r="AV8" s="67"/>
      <c r="AW8" s="67"/>
      <c r="AX8" s="67"/>
      <c r="AY8" s="67"/>
      <c r="AZ8" s="67"/>
      <c r="BA8" s="67"/>
      <c r="BB8" s="67">
        <f>データ!U6</f>
        <v>800.08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57.33</v>
      </c>
      <c r="J10" s="67"/>
      <c r="K10" s="67"/>
      <c r="L10" s="67"/>
      <c r="M10" s="67"/>
      <c r="N10" s="67"/>
      <c r="O10" s="67"/>
      <c r="P10" s="67">
        <f>データ!P6</f>
        <v>1.1200000000000001</v>
      </c>
      <c r="Q10" s="67"/>
      <c r="R10" s="67"/>
      <c r="S10" s="67"/>
      <c r="T10" s="67"/>
      <c r="U10" s="67"/>
      <c r="V10" s="67"/>
      <c r="W10" s="67">
        <f>データ!Q6</f>
        <v>90.73</v>
      </c>
      <c r="X10" s="67"/>
      <c r="Y10" s="67"/>
      <c r="Z10" s="67"/>
      <c r="AA10" s="67"/>
      <c r="AB10" s="67"/>
      <c r="AC10" s="67"/>
      <c r="AD10" s="68">
        <f>データ!R6</f>
        <v>3240</v>
      </c>
      <c r="AE10" s="68"/>
      <c r="AF10" s="68"/>
      <c r="AG10" s="68"/>
      <c r="AH10" s="68"/>
      <c r="AI10" s="68"/>
      <c r="AJ10" s="68"/>
      <c r="AK10" s="2"/>
      <c r="AL10" s="68">
        <f>データ!V6</f>
        <v>881</v>
      </c>
      <c r="AM10" s="68"/>
      <c r="AN10" s="68"/>
      <c r="AO10" s="68"/>
      <c r="AP10" s="68"/>
      <c r="AQ10" s="68"/>
      <c r="AR10" s="68"/>
      <c r="AS10" s="68"/>
      <c r="AT10" s="67">
        <f>データ!W6</f>
        <v>0.9</v>
      </c>
      <c r="AU10" s="67"/>
      <c r="AV10" s="67"/>
      <c r="AW10" s="67"/>
      <c r="AX10" s="67"/>
      <c r="AY10" s="67"/>
      <c r="AZ10" s="67"/>
      <c r="BA10" s="67"/>
      <c r="BB10" s="67">
        <f>データ!X6</f>
        <v>978.89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107</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nBdmoG9B917Bh1++GzIx0wfg801Ek9HRxKJhckP87gEMPedmuuHAOeX4KIPxRyxeOfCP1qtADo362R68/cvIig==" saltValue="qpDvMhJ1rRDcXoal7a9s3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42072</v>
      </c>
      <c r="D6" s="33">
        <f t="shared" si="3"/>
        <v>46</v>
      </c>
      <c r="E6" s="33">
        <f t="shared" si="3"/>
        <v>17</v>
      </c>
      <c r="F6" s="33">
        <f t="shared" si="3"/>
        <v>5</v>
      </c>
      <c r="G6" s="33">
        <f t="shared" si="3"/>
        <v>0</v>
      </c>
      <c r="H6" s="33" t="str">
        <f t="shared" si="3"/>
        <v>宮城県　名取市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57.33</v>
      </c>
      <c r="P6" s="34">
        <f t="shared" si="3"/>
        <v>1.1200000000000001</v>
      </c>
      <c r="Q6" s="34">
        <f t="shared" si="3"/>
        <v>90.73</v>
      </c>
      <c r="R6" s="34">
        <f t="shared" si="3"/>
        <v>3240</v>
      </c>
      <c r="S6" s="34">
        <f t="shared" si="3"/>
        <v>78544</v>
      </c>
      <c r="T6" s="34">
        <f t="shared" si="3"/>
        <v>98.17</v>
      </c>
      <c r="U6" s="34">
        <f t="shared" si="3"/>
        <v>800.08</v>
      </c>
      <c r="V6" s="34">
        <f t="shared" si="3"/>
        <v>881</v>
      </c>
      <c r="W6" s="34">
        <f t="shared" si="3"/>
        <v>0.9</v>
      </c>
      <c r="X6" s="34">
        <f t="shared" si="3"/>
        <v>978.89</v>
      </c>
      <c r="Y6" s="35">
        <f>IF(Y7="",NA(),Y7)</f>
        <v>80.59</v>
      </c>
      <c r="Z6" s="35">
        <f t="shared" ref="Z6:AH6" si="4">IF(Z7="",NA(),Z7)</f>
        <v>79.89</v>
      </c>
      <c r="AA6" s="35">
        <f t="shared" si="4"/>
        <v>102.94</v>
      </c>
      <c r="AB6" s="35">
        <f t="shared" si="4"/>
        <v>89.98</v>
      </c>
      <c r="AC6" s="35">
        <f t="shared" si="4"/>
        <v>93.79</v>
      </c>
      <c r="AD6" s="35">
        <f t="shared" si="4"/>
        <v>97.53</v>
      </c>
      <c r="AE6" s="35">
        <f t="shared" si="4"/>
        <v>99.64</v>
      </c>
      <c r="AF6" s="35">
        <f t="shared" si="4"/>
        <v>99.66</v>
      </c>
      <c r="AG6" s="35">
        <f t="shared" si="4"/>
        <v>100.95</v>
      </c>
      <c r="AH6" s="35">
        <f t="shared" si="4"/>
        <v>101.77</v>
      </c>
      <c r="AI6" s="34" t="str">
        <f>IF(AI7="","",IF(AI7="-","【-】","【"&amp;SUBSTITUTE(TEXT(AI7,"#,##0.00"),"-","△")&amp;"】"))</f>
        <v>【101.60】</v>
      </c>
      <c r="AJ6" s="35">
        <f>IF(AJ7="",NA(),AJ7)</f>
        <v>8300.6</v>
      </c>
      <c r="AK6" s="35">
        <f t="shared" ref="AK6:AS6" si="5">IF(AK7="",NA(),AK7)</f>
        <v>8531.7999999999993</v>
      </c>
      <c r="AL6" s="35">
        <f t="shared" si="5"/>
        <v>8364.52</v>
      </c>
      <c r="AM6" s="35">
        <f t="shared" si="5"/>
        <v>7353.98</v>
      </c>
      <c r="AN6" s="35">
        <f t="shared" si="5"/>
        <v>7088.12</v>
      </c>
      <c r="AO6" s="35">
        <f t="shared" si="5"/>
        <v>223.09</v>
      </c>
      <c r="AP6" s="35">
        <f t="shared" si="5"/>
        <v>214.61</v>
      </c>
      <c r="AQ6" s="35">
        <f t="shared" si="5"/>
        <v>225.39</v>
      </c>
      <c r="AR6" s="35">
        <f t="shared" si="5"/>
        <v>224.04</v>
      </c>
      <c r="AS6" s="35">
        <f t="shared" si="5"/>
        <v>227.4</v>
      </c>
      <c r="AT6" s="34" t="str">
        <f>IF(AT7="","",IF(AT7="-","【-】","【"&amp;SUBSTITUTE(TEXT(AT7,"#,##0.00"),"-","△")&amp;"】"))</f>
        <v>【195.44】</v>
      </c>
      <c r="AU6" s="35">
        <f>IF(AU7="",NA(),AU7)</f>
        <v>214.79</v>
      </c>
      <c r="AV6" s="35">
        <f t="shared" ref="AV6:BD6" si="6">IF(AV7="",NA(),AV7)</f>
        <v>223.3</v>
      </c>
      <c r="AW6" s="35">
        <f t="shared" si="6"/>
        <v>252.99</v>
      </c>
      <c r="AX6" s="35">
        <f t="shared" si="6"/>
        <v>251.59</v>
      </c>
      <c r="AY6" s="35">
        <f t="shared" si="6"/>
        <v>271.55</v>
      </c>
      <c r="AZ6" s="35">
        <f t="shared" si="6"/>
        <v>33.03</v>
      </c>
      <c r="BA6" s="35">
        <f t="shared" si="6"/>
        <v>29.45</v>
      </c>
      <c r="BB6" s="35">
        <f t="shared" si="6"/>
        <v>31.84</v>
      </c>
      <c r="BC6" s="35">
        <f t="shared" si="6"/>
        <v>29.91</v>
      </c>
      <c r="BD6" s="35">
        <f t="shared" si="6"/>
        <v>29.54</v>
      </c>
      <c r="BE6" s="34" t="str">
        <f>IF(BE7="","",IF(BE7="-","【-】","【"&amp;SUBSTITUTE(TEXT(BE7,"#,##0.00"),"-","△")&amp;"】"))</f>
        <v>【34.27】</v>
      </c>
      <c r="BF6" s="35">
        <f>IF(BF7="",NA(),BF7)</f>
        <v>7478.83</v>
      </c>
      <c r="BG6" s="35">
        <f t="shared" ref="BG6:BO6" si="7">IF(BG7="",NA(),BG7)</f>
        <v>5450.48</v>
      </c>
      <c r="BH6" s="35">
        <f t="shared" si="7"/>
        <v>4092.13</v>
      </c>
      <c r="BI6" s="35">
        <f t="shared" si="7"/>
        <v>2704.63</v>
      </c>
      <c r="BJ6" s="35">
        <f t="shared" si="7"/>
        <v>2349.4299999999998</v>
      </c>
      <c r="BK6" s="35">
        <f t="shared" si="7"/>
        <v>1044.8</v>
      </c>
      <c r="BL6" s="35">
        <f t="shared" si="7"/>
        <v>1081.8</v>
      </c>
      <c r="BM6" s="35">
        <f t="shared" si="7"/>
        <v>974.93</v>
      </c>
      <c r="BN6" s="35">
        <f t="shared" si="7"/>
        <v>855.8</v>
      </c>
      <c r="BO6" s="35">
        <f t="shared" si="7"/>
        <v>789.46</v>
      </c>
      <c r="BP6" s="34" t="str">
        <f>IF(BP7="","",IF(BP7="-","【-】","【"&amp;SUBSTITUTE(TEXT(BP7,"#,##0.00"),"-","△")&amp;"】"))</f>
        <v>【747.76】</v>
      </c>
      <c r="BQ6" s="35">
        <f>IF(BQ7="",NA(),BQ7)</f>
        <v>22.24</v>
      </c>
      <c r="BR6" s="35">
        <f t="shared" ref="BR6:BZ6" si="8">IF(BR7="",NA(),BR7)</f>
        <v>52.46</v>
      </c>
      <c r="BS6" s="35">
        <f t="shared" si="8"/>
        <v>56.95</v>
      </c>
      <c r="BT6" s="35">
        <f t="shared" si="8"/>
        <v>60.45</v>
      </c>
      <c r="BU6" s="35">
        <f t="shared" si="8"/>
        <v>74.22</v>
      </c>
      <c r="BV6" s="35">
        <f t="shared" si="8"/>
        <v>50.82</v>
      </c>
      <c r="BW6" s="35">
        <f t="shared" si="8"/>
        <v>52.19</v>
      </c>
      <c r="BX6" s="35">
        <f t="shared" si="8"/>
        <v>55.32</v>
      </c>
      <c r="BY6" s="35">
        <f t="shared" si="8"/>
        <v>59.8</v>
      </c>
      <c r="BZ6" s="35">
        <f t="shared" si="8"/>
        <v>57.77</v>
      </c>
      <c r="CA6" s="34" t="str">
        <f>IF(CA7="","",IF(CA7="-","【-】","【"&amp;SUBSTITUTE(TEXT(CA7,"#,##0.00"),"-","△")&amp;"】"))</f>
        <v>【59.51】</v>
      </c>
      <c r="CB6" s="35">
        <f>IF(CB7="",NA(),CB7)</f>
        <v>728.18</v>
      </c>
      <c r="CC6" s="35">
        <f t="shared" ref="CC6:CK6" si="9">IF(CC7="",NA(),CC7)</f>
        <v>308.27999999999997</v>
      </c>
      <c r="CD6" s="35">
        <f t="shared" si="9"/>
        <v>284.92</v>
      </c>
      <c r="CE6" s="35">
        <f t="shared" si="9"/>
        <v>267.93</v>
      </c>
      <c r="CF6" s="35">
        <f t="shared" si="9"/>
        <v>219.68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69.930000000000007</v>
      </c>
      <c r="CN6" s="35">
        <f t="shared" ref="CN6:CV6" si="10">IF(CN7="",NA(),CN7)</f>
        <v>69.930000000000007</v>
      </c>
      <c r="CO6" s="35">
        <f t="shared" si="10"/>
        <v>69.58</v>
      </c>
      <c r="CP6" s="35">
        <f t="shared" si="10"/>
        <v>79.02</v>
      </c>
      <c r="CQ6" s="35">
        <f t="shared" si="10"/>
        <v>76.569999999999993</v>
      </c>
      <c r="CR6" s="35">
        <f t="shared" si="10"/>
        <v>53.24</v>
      </c>
      <c r="CS6" s="35">
        <f t="shared" si="10"/>
        <v>52.31</v>
      </c>
      <c r="CT6" s="35">
        <f t="shared" si="10"/>
        <v>60.65</v>
      </c>
      <c r="CU6" s="35">
        <f t="shared" si="10"/>
        <v>51.75</v>
      </c>
      <c r="CV6" s="35">
        <f t="shared" si="10"/>
        <v>50.68</v>
      </c>
      <c r="CW6" s="34" t="str">
        <f>IF(CW7="","",IF(CW7="-","【-】","【"&amp;SUBSTITUTE(TEXT(CW7,"#,##0.00"),"-","△")&amp;"】"))</f>
        <v>【52.23】</v>
      </c>
      <c r="CX6" s="35">
        <f>IF(CX7="",NA(),CX7)</f>
        <v>97.52</v>
      </c>
      <c r="CY6" s="35">
        <f t="shared" ref="CY6:DG6" si="11">IF(CY7="",NA(),CY7)</f>
        <v>97.65</v>
      </c>
      <c r="CZ6" s="35">
        <f t="shared" si="11"/>
        <v>97.98</v>
      </c>
      <c r="DA6" s="35">
        <f t="shared" si="11"/>
        <v>98.1</v>
      </c>
      <c r="DB6" s="35">
        <f t="shared" si="11"/>
        <v>98.07</v>
      </c>
      <c r="DC6" s="35">
        <f t="shared" si="11"/>
        <v>84.07</v>
      </c>
      <c r="DD6" s="35">
        <f t="shared" si="11"/>
        <v>84.32</v>
      </c>
      <c r="DE6" s="35">
        <f t="shared" si="11"/>
        <v>84.58</v>
      </c>
      <c r="DF6" s="35">
        <f t="shared" si="11"/>
        <v>84.84</v>
      </c>
      <c r="DG6" s="35">
        <f t="shared" si="11"/>
        <v>84.86</v>
      </c>
      <c r="DH6" s="34" t="str">
        <f>IF(DH7="","",IF(DH7="-","【-】","【"&amp;SUBSTITUTE(TEXT(DH7,"#,##0.00"),"-","△")&amp;"】"))</f>
        <v>【85.82】</v>
      </c>
      <c r="DI6" s="35">
        <f>IF(DI7="",NA(),DI7)</f>
        <v>26.29</v>
      </c>
      <c r="DJ6" s="35">
        <f t="shared" ref="DJ6:DR6" si="12">IF(DJ7="",NA(),DJ7)</f>
        <v>28.51</v>
      </c>
      <c r="DK6" s="35">
        <f t="shared" si="12"/>
        <v>30.37</v>
      </c>
      <c r="DL6" s="35">
        <f t="shared" si="12"/>
        <v>32.549999999999997</v>
      </c>
      <c r="DM6" s="35">
        <f t="shared" si="12"/>
        <v>34.69</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42072</v>
      </c>
      <c r="D7" s="37">
        <v>46</v>
      </c>
      <c r="E7" s="37">
        <v>17</v>
      </c>
      <c r="F7" s="37">
        <v>5</v>
      </c>
      <c r="G7" s="37">
        <v>0</v>
      </c>
      <c r="H7" s="37" t="s">
        <v>95</v>
      </c>
      <c r="I7" s="37" t="s">
        <v>96</v>
      </c>
      <c r="J7" s="37" t="s">
        <v>97</v>
      </c>
      <c r="K7" s="37" t="s">
        <v>98</v>
      </c>
      <c r="L7" s="37" t="s">
        <v>99</v>
      </c>
      <c r="M7" s="37" t="s">
        <v>100</v>
      </c>
      <c r="N7" s="38" t="s">
        <v>101</v>
      </c>
      <c r="O7" s="38">
        <v>57.33</v>
      </c>
      <c r="P7" s="38">
        <v>1.1200000000000001</v>
      </c>
      <c r="Q7" s="38">
        <v>90.73</v>
      </c>
      <c r="R7" s="38">
        <v>3240</v>
      </c>
      <c r="S7" s="38">
        <v>78544</v>
      </c>
      <c r="T7" s="38">
        <v>98.17</v>
      </c>
      <c r="U7" s="38">
        <v>800.08</v>
      </c>
      <c r="V7" s="38">
        <v>881</v>
      </c>
      <c r="W7" s="38">
        <v>0.9</v>
      </c>
      <c r="X7" s="38">
        <v>978.89</v>
      </c>
      <c r="Y7" s="38">
        <v>80.59</v>
      </c>
      <c r="Z7" s="38">
        <v>79.89</v>
      </c>
      <c r="AA7" s="38">
        <v>102.94</v>
      </c>
      <c r="AB7" s="38">
        <v>89.98</v>
      </c>
      <c r="AC7" s="38">
        <v>93.79</v>
      </c>
      <c r="AD7" s="38">
        <v>97.53</v>
      </c>
      <c r="AE7" s="38">
        <v>99.64</v>
      </c>
      <c r="AF7" s="38">
        <v>99.66</v>
      </c>
      <c r="AG7" s="38">
        <v>100.95</v>
      </c>
      <c r="AH7" s="38">
        <v>101.77</v>
      </c>
      <c r="AI7" s="38">
        <v>101.6</v>
      </c>
      <c r="AJ7" s="38">
        <v>8300.6</v>
      </c>
      <c r="AK7" s="38">
        <v>8531.7999999999993</v>
      </c>
      <c r="AL7" s="38">
        <v>8364.52</v>
      </c>
      <c r="AM7" s="38">
        <v>7353.98</v>
      </c>
      <c r="AN7" s="38">
        <v>7088.12</v>
      </c>
      <c r="AO7" s="38">
        <v>223.09</v>
      </c>
      <c r="AP7" s="38">
        <v>214.61</v>
      </c>
      <c r="AQ7" s="38">
        <v>225.39</v>
      </c>
      <c r="AR7" s="38">
        <v>224.04</v>
      </c>
      <c r="AS7" s="38">
        <v>227.4</v>
      </c>
      <c r="AT7" s="38">
        <v>195.44</v>
      </c>
      <c r="AU7" s="38">
        <v>214.79</v>
      </c>
      <c r="AV7" s="38">
        <v>223.3</v>
      </c>
      <c r="AW7" s="38">
        <v>252.99</v>
      </c>
      <c r="AX7" s="38">
        <v>251.59</v>
      </c>
      <c r="AY7" s="38">
        <v>271.55</v>
      </c>
      <c r="AZ7" s="38">
        <v>33.03</v>
      </c>
      <c r="BA7" s="38">
        <v>29.45</v>
      </c>
      <c r="BB7" s="38">
        <v>31.84</v>
      </c>
      <c r="BC7" s="38">
        <v>29.91</v>
      </c>
      <c r="BD7" s="38">
        <v>29.54</v>
      </c>
      <c r="BE7" s="38">
        <v>34.270000000000003</v>
      </c>
      <c r="BF7" s="38">
        <v>7478.83</v>
      </c>
      <c r="BG7" s="38">
        <v>5450.48</v>
      </c>
      <c r="BH7" s="38">
        <v>4092.13</v>
      </c>
      <c r="BI7" s="38">
        <v>2704.63</v>
      </c>
      <c r="BJ7" s="38">
        <v>2349.4299999999998</v>
      </c>
      <c r="BK7" s="38">
        <v>1044.8</v>
      </c>
      <c r="BL7" s="38">
        <v>1081.8</v>
      </c>
      <c r="BM7" s="38">
        <v>974.93</v>
      </c>
      <c r="BN7" s="38">
        <v>855.8</v>
      </c>
      <c r="BO7" s="38">
        <v>789.46</v>
      </c>
      <c r="BP7" s="38">
        <v>747.76</v>
      </c>
      <c r="BQ7" s="38">
        <v>22.24</v>
      </c>
      <c r="BR7" s="38">
        <v>52.46</v>
      </c>
      <c r="BS7" s="38">
        <v>56.95</v>
      </c>
      <c r="BT7" s="38">
        <v>60.45</v>
      </c>
      <c r="BU7" s="38">
        <v>74.22</v>
      </c>
      <c r="BV7" s="38">
        <v>50.82</v>
      </c>
      <c r="BW7" s="38">
        <v>52.19</v>
      </c>
      <c r="BX7" s="38">
        <v>55.32</v>
      </c>
      <c r="BY7" s="38">
        <v>59.8</v>
      </c>
      <c r="BZ7" s="38">
        <v>57.77</v>
      </c>
      <c r="CA7" s="38">
        <v>59.51</v>
      </c>
      <c r="CB7" s="38">
        <v>728.18</v>
      </c>
      <c r="CC7" s="38">
        <v>308.27999999999997</v>
      </c>
      <c r="CD7" s="38">
        <v>284.92</v>
      </c>
      <c r="CE7" s="38">
        <v>267.93</v>
      </c>
      <c r="CF7" s="38">
        <v>219.68</v>
      </c>
      <c r="CG7" s="38">
        <v>300.52</v>
      </c>
      <c r="CH7" s="38">
        <v>296.14</v>
      </c>
      <c r="CI7" s="38">
        <v>283.17</v>
      </c>
      <c r="CJ7" s="38">
        <v>263.76</v>
      </c>
      <c r="CK7" s="38">
        <v>274.35000000000002</v>
      </c>
      <c r="CL7" s="38">
        <v>261.45999999999998</v>
      </c>
      <c r="CM7" s="38">
        <v>69.930000000000007</v>
      </c>
      <c r="CN7" s="38">
        <v>69.930000000000007</v>
      </c>
      <c r="CO7" s="38">
        <v>69.58</v>
      </c>
      <c r="CP7" s="38">
        <v>79.02</v>
      </c>
      <c r="CQ7" s="38">
        <v>76.569999999999993</v>
      </c>
      <c r="CR7" s="38">
        <v>53.24</v>
      </c>
      <c r="CS7" s="38">
        <v>52.31</v>
      </c>
      <c r="CT7" s="38">
        <v>60.65</v>
      </c>
      <c r="CU7" s="38">
        <v>51.75</v>
      </c>
      <c r="CV7" s="38">
        <v>50.68</v>
      </c>
      <c r="CW7" s="38">
        <v>52.23</v>
      </c>
      <c r="CX7" s="38">
        <v>97.52</v>
      </c>
      <c r="CY7" s="38">
        <v>97.65</v>
      </c>
      <c r="CZ7" s="38">
        <v>97.98</v>
      </c>
      <c r="DA7" s="38">
        <v>98.1</v>
      </c>
      <c r="DB7" s="38">
        <v>98.07</v>
      </c>
      <c r="DC7" s="38">
        <v>84.07</v>
      </c>
      <c r="DD7" s="38">
        <v>84.32</v>
      </c>
      <c r="DE7" s="38">
        <v>84.58</v>
      </c>
      <c r="DF7" s="38">
        <v>84.84</v>
      </c>
      <c r="DG7" s="38">
        <v>84.86</v>
      </c>
      <c r="DH7" s="38">
        <v>85.82</v>
      </c>
      <c r="DI7" s="38">
        <v>26.29</v>
      </c>
      <c r="DJ7" s="38">
        <v>28.51</v>
      </c>
      <c r="DK7" s="38">
        <v>30.37</v>
      </c>
      <c r="DL7" s="38">
        <v>32.549999999999997</v>
      </c>
      <c r="DM7" s="38">
        <v>34.69</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2020-01-27T06:59:54Z</cp:lastPrinted>
  <dcterms:created xsi:type="dcterms:W3CDTF">2019-12-05T04:52:45Z</dcterms:created>
  <dcterms:modified xsi:type="dcterms:W3CDTF">2020-02-21T05:44:45Z</dcterms:modified>
  <cp:category/>
</cp:coreProperties>
</file>