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06 名取市★☆\"/>
    </mc:Choice>
  </mc:AlternateContent>
  <workbookProtection workbookAlgorithmName="SHA-512" workbookHashValue="Tex+nEckinzn6eIrDcPdJM4558kdPfmniIg99vcaTGND0PAAWJJgk05CLv8GydTKTzrMf3M1IhEADOYLJ5w/iw==" workbookSaltValue="8ZX4CYLsRYhhikayi36ucQ=="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<sst xmlns="http://schemas.openxmlformats.org/spreadsheetml/2006/main" count="236" uniqueCount="117">
  <si>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</si>
  <si>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</si>
  <si>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</si>
  <si>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</si>
  <si>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</si>
  <si>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</si>
  <si>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</si>
  <si>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</si>
  <si>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</si>
  <si>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</si>
  <si>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</si>
  <si>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</si>
  <si>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</si>
  <si>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</si>
  <si>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</si>
  <si>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</si>
  <si>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</si>
  <si>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</si>
  <si>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</si>
  <si>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</si>
  <si>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</si>
  <si>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</si>
  <si>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</si>
  <si>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</si>
  <si>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</si>
  <si>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</si>
  <si>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</si>
  <si>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</si>
  <si>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</si>
  <si>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</si>
  <si>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</si>
  <si>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</si>
  <si>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</si>
  <si>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</si>
  <si>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</si>
  <si>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</si>
  <si>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</si>
  <si>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</si>
  <si>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</si>
  <si>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</si>
  <si>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</si>
  <si>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</si>
  <si>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</si>
  <si>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</si>
  <si>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</si>
  <si>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</si>
  <si>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</si>
  <si>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</si>
  <si>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</si>
  <si>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</si>
  <si>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</si>
  <si>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</si>
  <si>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</si>
  <si>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</si>
  <si>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</si>
  <si>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</si>
  <si>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</si>
  <si>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</si>
  <si>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</si>
  <si>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</si>
  <si>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</si>
  <si>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</si>
  <si>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</si>
  <si>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</si>
  <si>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</si>
  <si>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</si>
  <si>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</si>
  <si>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</si>
  <si>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</si>
  <si>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</si>
  <si>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</si>
  <si>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</si>
  <si>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</si>
  <si>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</si>
  <si>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</si>
  <si>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</si>
  <si>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</si>
  <si>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</si>
  <si>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</si>
  <si>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</si>
  <si>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</si>
  <si>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</si>
  <si>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</si>
  <si>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</si>
  <si>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</si>
  <si>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</si>
  <si>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</si>
  <si>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</si>
  <si>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</si>
  <si>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</si>
  <si>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</si>
  <si>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</si>
  <si>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</si>
  <si>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</si>
  <si>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</si>
  <si>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</si>
  <si>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</si>
  <si>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</si>
  <si>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</si>
  <si>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</si>
  <si>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</si>
  <si>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</si>
  <si>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</si>
  <si>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</si>
  <si>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</si>
  <si>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</si>
  <si>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</si>
  <si>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</si>
  <si>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</si>
  <si>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</si>
  <si>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</si>
  <si>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</si>
  <si>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</si>
  <si>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</si>
  <si>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①有形固定資産減価償却率については、類似団体平均を上回っている。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大規模な管渠の更新事業に着手しておらず、低い水準で推移し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</si>
  <si>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③流動比率については、多額の企業債償還金を流動負債に計上していたため低い比率で推移していたが、順次企業債の償還を終え比率は改善している。
④企業債残高対事業規模比率については、平成29年度より類似団体を下回る比率となっている。順次企業債の償還を終え比率は改善していく見込みである。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⑦施設利用率については、流域下水道に接続し広域的な汚水処理に取り組んでいることから、本市単体による指標はない。
⑧水洗化率については、本市では周辺他市町に比べ、早い段階から下水道等の普及による水洗化率の向上に取り組んできたところであり、類似団体平均を上回っている。今後とも未接続者に対する働きかけを行いつつ、水洗化率100%を目指す。</t>
    <rPh sb="277" eb="279">
      <t>スイイ</t>
    </rPh>
    <rPh sb="294" eb="295">
      <t>オ</t>
    </rPh>
    <rPh sb="463" eb="464">
      <t>ホン</t>
    </rPh>
    <rPh sb="488" eb="489">
      <t>ホン</t>
    </rPh>
    <phoneticPr fontId="4"/>
  </si>
  <si>
    <t>　本市では、市の汚水処理整備計画による下水道の面整備が令和元年度事業にて完了し、東日本大震災からの復旧・復興事業についても令和元年度事業分にて完了した。投資的事業は一定の区切りを迎え、今後は既存施設の維持管理を中心に経営を進めていくこととなる。
　収支見通しとしては、下水道の使用件数は増加すると予測しており、一般家庭からは安定した使用料収入が見込まれる一方で、将来的に大口需要者の業態の変化による使用料減少の影響が考えられる。また、これまで進めてきた企業債の低利への借換えや償還が進んだことなどにより支払利息が減少してきている。
  今後の経営見通しとして、本市においても将来的な人口減少による経営への影響は免れず、また令和7年度には農業集落排水事業を統合する予定であることから、一般会計からの繰入金の適正化を図るなど、不断の経営改善に取り組みつつ、自立的で持続可能な経営環境の構築に努める。</t>
    <rPh sb="124" eb="126">
      <t>シュウシ</t>
    </rPh>
    <rPh sb="126" eb="128">
      <t>ミトオ</t>
    </rPh>
    <rPh sb="134" eb="137">
      <t>ゲスイドウ</t>
    </rPh>
    <rPh sb="138" eb="140">
      <t>シヨウ</t>
    </rPh>
    <rPh sb="140" eb="142">
      <t>ケンスウ</t>
    </rPh>
    <rPh sb="143" eb="145">
      <t>ゾウカ</t>
    </rPh>
    <rPh sb="148" eb="150">
      <t>ヨソク</t>
    </rPh>
    <rPh sb="155" eb="157">
      <t>イッパン</t>
    </rPh>
    <rPh sb="157" eb="159">
      <t>カテイ</t>
    </rPh>
    <rPh sb="162" eb="164">
      <t>アンテイ</t>
    </rPh>
    <rPh sb="166" eb="169">
      <t>シヨウリョウ</t>
    </rPh>
    <rPh sb="169" eb="171">
      <t>シュウニュウ</t>
    </rPh>
    <rPh sb="172" eb="174">
      <t>ミコ</t>
    </rPh>
    <rPh sb="177" eb="179">
      <t>イッポウ</t>
    </rPh>
    <rPh sb="181" eb="184">
      <t>ショウライテキ</t>
    </rPh>
    <rPh sb="185" eb="187">
      <t>オオグチ</t>
    </rPh>
    <rPh sb="187" eb="189">
      <t>ジュヨウ</t>
    </rPh>
    <rPh sb="189" eb="190">
      <t>シャ</t>
    </rPh>
    <rPh sb="191" eb="193">
      <t>ギョウタイ</t>
    </rPh>
    <rPh sb="194" eb="196">
      <t>ヘンカ</t>
    </rPh>
    <rPh sb="199" eb="202">
      <t>シヨウリョウ</t>
    </rPh>
    <rPh sb="202" eb="204">
      <t>ゲンショウ</t>
    </rPh>
    <rPh sb="205" eb="207">
      <t>エイキョウ</t>
    </rPh>
    <rPh sb="208" eb="209">
      <t>カンガ</t>
    </rPh>
    <rPh sb="221" eb="222">
      <t>スス</t>
    </rPh>
    <rPh sb="226" eb="228">
      <t>キギョウ</t>
    </rPh>
    <rPh sb="228" eb="229">
      <t>サイ</t>
    </rPh>
    <rPh sb="230" eb="232">
      <t>テイリ</t>
    </rPh>
    <rPh sb="234" eb="236">
      <t>カリカ</t>
    </rPh>
    <rPh sb="238" eb="240">
      <t>ショウカン</t>
    </rPh>
    <rPh sb="241" eb="242">
      <t>スス</t>
    </rPh>
    <rPh sb="251" eb="253">
      <t>シハライ</t>
    </rPh>
    <rPh sb="253" eb="255">
      <t>リソク</t>
    </rPh>
    <rPh sb="256" eb="258">
      <t>ゲンショウ</t>
    </rPh>
    <rPh sb="268" eb="270">
      <t>コンゴ</t>
    </rPh>
    <rPh sb="271" eb="273">
      <t>ケイエイ</t>
    </rPh>
    <rPh sb="273" eb="275">
      <t>ミトオ</t>
    </rPh>
    <rPh sb="280" eb="281">
      <t>ホン</t>
    </rPh>
    <rPh sb="311" eb="313">
      <t>レイワ</t>
    </rPh>
    <rPh sb="314" eb="316">
      <t>ネンド</t>
    </rPh>
    <rPh sb="318" eb="320">
      <t>ノウギョウ</t>
    </rPh>
    <rPh sb="320" eb="322">
      <t>シュウラク</t>
    </rPh>
    <rPh sb="322" eb="324">
      <t>ハイスイ</t>
    </rPh>
    <rPh sb="324" eb="326">
      <t>ジギョウ</t>
    </rPh>
    <rPh sb="327" eb="329">
      <t>トウゴウ</t>
    </rPh>
    <rPh sb="331" eb="33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</si>
</sst>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20" fontId="16" fillId="0" borderId="6" xfId="0" applyNumberFormat="1" applyFont="1" applyBorder="1" applyAlignment="1" applyProtection="1">
      <alignment horizontal="left" vertical="top" wrapText="1"/>
      <protection locked="0"/>
    </xf>
    <xf numFmtId="20" fontId="16" fillId="0" borderId="0" xfId="0" applyNumberFormat="1" applyFont="1" applyAlignment="1" applyProtection="1">
      <alignment horizontal="left" vertical="top" wrapText="1"/>
      <protection locked="0"/>
    </xf>
    <xf numFmtId="20" fontId="16" fillId="0" borderId="7" xfId="0" applyNumberFormat="1" applyFont="1" applyBorder="1" applyAlignment="1" applyProtection="1">
      <alignment horizontal="left" vertical="top" wrapText="1"/>
      <protection locked="0"/>
    </xf>
    <xf numFmtId="20" fontId="16" fillId="0" borderId="8" xfId="0" applyNumberFormat="1" applyFont="1" applyBorder="1" applyAlignment="1" applyProtection="1">
      <alignment horizontal="left" vertical="top" wrapText="1"/>
      <protection locked="0"/>
    </xf>
    <xf numFmtId="20" fontId="16" fillId="0" borderId="1" xfId="0" applyNumberFormat="1" applyFont="1" applyBorder="1" applyAlignment="1" applyProtection="1">
      <alignment horizontal="left" vertical="top" wrapText="1"/>
      <protection locked="0"/>
    </xf>
    <xf numFmtId="20" fontId="16" fillId="0" borderId="9" xfId="0" applyNumberFormat="1"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7.0000000000000007E-2</c:v>
                </c:pt>
                <c:pt idx="2" formatCode="#,##0.00;&quot;△&quot;#,##0.00">
                  <c:v>0</c:v>
                </c:pt>
                <c:pt idx="3">
                  <c:v>0.12</c:v>
                </c:pt>
                <c:pt idx="4">
                  <c:v>0.05</c:v>
                </c:pt>
              </c:numCache>
            </c:numRef>
          </c:val>
          <c:extLst>
            <c:ext xmlns:c16="http://schemas.microsoft.com/office/drawing/2014/chart" uri="{C3380CC4-5D6E-409C-BE32-E72D297353CC}">
              <c16:uniqueId val="{00000000-4F89-4FA9-8127-C8B0E0AE38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4F89-4FA9-8127-C8B0E0AE38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AD-4CE5-A6B9-B8FAB36FD72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28AD-4CE5-A6B9-B8FAB36FD72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98.45</c:v>
                </c:pt>
                <c:pt idx="1">
                  <c:v>98.55</c:v>
                </c:pt>
                <c:pt idx="2">
                  <c:v>98.56</c:v>
                </c:pt>
                <c:pt idx="3">
                  <c:v>98.52</c:v>
                </c:pt>
                <c:pt idx="4">
                  <c:v>98.53</c:v>
                </c:pt>
              </c:numCache>
            </c:numRef>
          </c:val>
          <c:extLst>
            <c:ext xmlns:c16="http://schemas.microsoft.com/office/drawing/2014/chart" uri="{C3380CC4-5D6E-409C-BE32-E72D297353CC}">
              <c16:uniqueId val="{00000000-DA43-4DC0-956B-69257884CC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DA43-4DC0-956B-69257884CC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98.98</c:v>
                </c:pt>
                <c:pt idx="1">
                  <c:v>100.46</c:v>
                </c:pt>
                <c:pt idx="2">
                  <c:v>99.76</c:v>
                </c:pt>
                <c:pt idx="3">
                  <c:v>99.96</c:v>
                </c:pt>
                <c:pt idx="4">
                  <c:v>99.82</c:v>
                </c:pt>
              </c:numCache>
            </c:numRef>
          </c:val>
          <c:extLst>
            <c:ext xmlns:c16="http://schemas.microsoft.com/office/drawing/2014/chart" uri="{C3380CC4-5D6E-409C-BE32-E72D297353CC}">
              <c16:uniqueId val="{00000000-3F58-498D-8BAC-8B82F7F8DA7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3F58-498D-8BAC-8B82F7F8DA7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29.52</c:v>
                </c:pt>
                <c:pt idx="1">
                  <c:v>31.43</c:v>
                </c:pt>
                <c:pt idx="2">
                  <c:v>33.200000000000003</c:v>
                </c:pt>
                <c:pt idx="3">
                  <c:v>33.53</c:v>
                </c:pt>
                <c:pt idx="4">
                  <c:v>33.450000000000003</c:v>
                </c:pt>
              </c:numCache>
            </c:numRef>
          </c:val>
          <c:extLst>
            <c:ext xmlns:c16="http://schemas.microsoft.com/office/drawing/2014/chart" uri="{C3380CC4-5D6E-409C-BE32-E72D297353CC}">
              <c16:uniqueId val="{00000000-52F0-4C60-8647-5622BED557A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52F0-4C60-8647-5622BED557A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44-4511-95E3-5BDB4CD0F8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A444-4511-95E3-5BDB4CD0F8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193.93</c:v>
                </c:pt>
                <c:pt idx="1">
                  <c:v>198.09</c:v>
                </c:pt>
                <c:pt idx="2">
                  <c:v>199.17</c:v>
                </c:pt>
                <c:pt idx="3">
                  <c:v>195.55</c:v>
                </c:pt>
                <c:pt idx="4">
                  <c:v>197.41</c:v>
                </c:pt>
              </c:numCache>
            </c:numRef>
          </c:val>
          <c:extLst>
            <c:ext xmlns:c16="http://schemas.microsoft.com/office/drawing/2014/chart" uri="{C3380CC4-5D6E-409C-BE32-E72D297353CC}">
              <c16:uniqueId val="{00000000-C4F8-48C6-92A4-ECF59AE12C4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C4F8-48C6-92A4-ECF59AE12C4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69.989999999999995</c:v>
                </c:pt>
                <c:pt idx="1">
                  <c:v>80.92</c:v>
                </c:pt>
                <c:pt idx="2">
                  <c:v>79.59</c:v>
                </c:pt>
                <c:pt idx="3">
                  <c:v>100.09</c:v>
                </c:pt>
                <c:pt idx="4">
                  <c:v>133.59</c:v>
                </c:pt>
              </c:numCache>
            </c:numRef>
          </c:val>
          <c:extLst>
            <c:ext xmlns:c16="http://schemas.microsoft.com/office/drawing/2014/chart" uri="{C3380CC4-5D6E-409C-BE32-E72D297353CC}">
              <c16:uniqueId val="{00000000-1F2A-4DE8-A692-54816FC1863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1F2A-4DE8-A692-54816FC1863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622.69000000000005</c:v>
                </c:pt>
                <c:pt idx="1">
                  <c:v>564.53</c:v>
                </c:pt>
                <c:pt idx="2">
                  <c:v>655.91</c:v>
                </c:pt>
                <c:pt idx="3">
                  <c:v>569.04999999999995</c:v>
                </c:pt>
                <c:pt idx="4">
                  <c:v>550.86</c:v>
                </c:pt>
              </c:numCache>
            </c:numRef>
          </c:val>
          <c:extLst>
            <c:ext xmlns:c16="http://schemas.microsoft.com/office/drawing/2014/chart" uri="{C3380CC4-5D6E-409C-BE32-E72D297353CC}">
              <c16:uniqueId val="{00000000-8219-41FB-967B-6E9CFACA2E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8219-41FB-967B-6E9CFACA2E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106.97</c:v>
                </c:pt>
                <c:pt idx="1">
                  <c:v>106.02</c:v>
                </c:pt>
                <c:pt idx="2">
                  <c:v>104.21</c:v>
                </c:pt>
                <c:pt idx="3">
                  <c:v>105.15</c:v>
                </c:pt>
                <c:pt idx="4">
                  <c:v>105.71</c:v>
                </c:pt>
              </c:numCache>
            </c:numRef>
          </c:val>
          <c:extLst>
            <c:ext xmlns:c16="http://schemas.microsoft.com/office/drawing/2014/chart" uri="{C3380CC4-5D6E-409C-BE32-E72D297353CC}">
              <c16:uniqueId val="{00000000-ED9C-4D06-980D-989E4EB1286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ED9C-4D06-980D-989E4EB1286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160.97999999999999</c:v>
                </c:pt>
                <c:pt idx="1">
                  <c:v>162.32</c:v>
                </c:pt>
                <c:pt idx="2">
                  <c:v>165.31</c:v>
                </c:pt>
                <c:pt idx="3">
                  <c:v>162.46</c:v>
                </c:pt>
                <c:pt idx="4">
                  <c:v>161.77000000000001</c:v>
                </c:pt>
              </c:numCache>
            </c:numRef>
          </c:val>
          <c:extLst>
            <c:ext xmlns:c16="http://schemas.microsoft.com/office/drawing/2014/chart" uri="{C3380CC4-5D6E-409C-BE32-E72D297353CC}">
              <c16:uniqueId val="{00000000-83E3-4D68-8EFA-9F515D6175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83E3-4D68-8EFA-9F515D6175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名取市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79504</v>
      </c>
      <c r="AM8" s="42"/>
      <c r="AN8" s="42"/>
      <c r="AO8" s="42"/>
      <c r="AP8" s="42"/>
      <c r="AQ8" s="42"/>
      <c r="AR8" s="42"/>
      <c r="AS8" s="42"/>
      <c r="AT8" s="35">
        <f>データ!T6</f>
        <v>98.18</v>
      </c>
      <c r="AU8" s="35"/>
      <c r="AV8" s="35"/>
      <c r="AW8" s="35"/>
      <c r="AX8" s="35"/>
      <c r="AY8" s="35"/>
      <c r="AZ8" s="35"/>
      <c r="BA8" s="35"/>
      <c r="BB8" s="35">
        <f>データ!U6</f>
        <v>809.78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75.05</v>
      </c>
      <c r="J10" s="35"/>
      <c r="K10" s="35"/>
      <c r="L10" s="35"/>
      <c r="M10" s="35"/>
      <c r="N10" s="35"/>
      <c r="O10" s="35"/>
      <c r="P10" s="35">
        <f>データ!P6</f>
        <v>93.24</v>
      </c>
      <c r="Q10" s="35"/>
      <c r="R10" s="35"/>
      <c r="S10" s="35"/>
      <c r="T10" s="35"/>
      <c r="U10" s="35"/>
      <c r="V10" s="35"/>
      <c r="W10" s="35">
        <f>データ!Q6</f>
        <v>94.64</v>
      </c>
      <c r="X10" s="35"/>
      <c r="Y10" s="35"/>
      <c r="Z10" s="35"/>
      <c r="AA10" s="35"/>
      <c r="AB10" s="35"/>
      <c r="AC10" s="35"/>
      <c r="AD10" s="42">
        <f>データ!R6</f>
        <v>3300</v>
      </c>
      <c r="AE10" s="42"/>
      <c r="AF10" s="42"/>
      <c r="AG10" s="42"/>
      <c r="AH10" s="42"/>
      <c r="AI10" s="42"/>
      <c r="AJ10" s="42"/>
      <c r="AK10" s="2"/>
      <c r="AL10" s="42">
        <f>データ!V6</f>
        <v>74065</v>
      </c>
      <c r="AM10" s="42"/>
      <c r="AN10" s="42"/>
      <c r="AO10" s="42"/>
      <c r="AP10" s="42"/>
      <c r="AQ10" s="42"/>
      <c r="AR10" s="42"/>
      <c r="AS10" s="42"/>
      <c r="AT10" s="35">
        <f>データ!W6</f>
        <v>19.63</v>
      </c>
      <c r="AU10" s="35"/>
      <c r="AV10" s="35"/>
      <c r="AW10" s="35"/>
      <c r="AX10" s="35"/>
      <c r="AY10" s="35"/>
      <c r="AZ10" s="35"/>
      <c r="BA10" s="35"/>
      <c r="BB10" s="35">
        <f>データ!X6</f>
        <v>3773.05</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116</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vetz1FAYvAWG3bXd8uD1zv/yXf5i7FK9fcr88ro2SWtzufVCTOs9eOcV66orgKvcj1XFvNLFcOaXc0bkHGw80g==" saltValue="Kj/ES1XHypOBjaGP7jm7f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42072</v>
      </c>
      <c r="D6" s="19">
        <f t="shared" si="3"/>
        <v>46</v>
      </c>
      <c r="E6" s="19">
        <f t="shared" si="3"/>
        <v>17</v>
      </c>
      <c r="F6" s="19">
        <f t="shared" si="3"/>
        <v>1</v>
      </c>
      <c r="G6" s="19">
        <f t="shared" si="3"/>
        <v>0</v>
      </c>
      <c r="H6" s="19" t="str">
        <f t="shared" si="3"/>
        <v>宮城県　名取市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75.05</v>
      </c>
      <c r="P6" s="20">
        <f t="shared" si="3"/>
        <v>93.24</v>
      </c>
      <c r="Q6" s="20">
        <f t="shared" si="3"/>
        <v>94.64</v>
      </c>
      <c r="R6" s="20">
        <f t="shared" si="3"/>
        <v>3300</v>
      </c>
      <c r="S6" s="20">
        <f t="shared" si="3"/>
        <v>79504</v>
      </c>
      <c r="T6" s="20">
        <f t="shared" si="3"/>
        <v>98.18</v>
      </c>
      <c r="U6" s="20">
        <f t="shared" si="3"/>
        <v>809.78</v>
      </c>
      <c r="V6" s="20">
        <f t="shared" si="3"/>
        <v>74065</v>
      </c>
      <c r="W6" s="20">
        <f t="shared" si="3"/>
        <v>19.63</v>
      </c>
      <c r="X6" s="20">
        <f t="shared" si="3"/>
        <v>3773.05</v>
      </c>
      <c r="Y6" s="21">
        <f>IF(Y7="",NA(),Y7)</f>
        <v>98.98</v>
      </c>
      <c r="Z6" s="21">
        <f t="shared" ref="Z6:AH6" si="4">IF(Z7="",NA(),Z7)</f>
        <v>100.46</v>
      </c>
      <c r="AA6" s="21">
        <f t="shared" si="4"/>
        <v>99.76</v>
      </c>
      <c r="AB6" s="21">
        <f t="shared" si="4"/>
        <v>99.96</v>
      </c>
      <c r="AC6" s="21">
        <f t="shared" si="4"/>
        <v>99.82</v>
      </c>
      <c r="AD6" s="21">
        <f t="shared" si="4"/>
        <v>108.03</v>
      </c>
      <c r="AE6" s="21">
        <f t="shared" si="4"/>
        <v>106.9</v>
      </c>
      <c r="AF6" s="21">
        <f t="shared" si="4"/>
        <v>106.99</v>
      </c>
      <c r="AG6" s="21">
        <f t="shared" si="4"/>
        <v>107.85</v>
      </c>
      <c r="AH6" s="21">
        <f t="shared" si="4"/>
        <v>108.04</v>
      </c>
      <c r="AI6" s="20" t="str">
        <f>IF(AI7="","",IF(AI7="-","【-】","【"&amp;SUBSTITUTE(TEXT(AI7,"#,##0.00"),"-","△")&amp;"】"))</f>
        <v>【107.02】</v>
      </c>
      <c r="AJ6" s="21">
        <f>IF(AJ7="",NA(),AJ7)</f>
        <v>193.93</v>
      </c>
      <c r="AK6" s="21">
        <f t="shared" ref="AK6:AS6" si="5">IF(AK7="",NA(),AK7)</f>
        <v>198.09</v>
      </c>
      <c r="AL6" s="21">
        <f t="shared" si="5"/>
        <v>199.17</v>
      </c>
      <c r="AM6" s="21">
        <f t="shared" si="5"/>
        <v>195.55</v>
      </c>
      <c r="AN6" s="21">
        <f t="shared" si="5"/>
        <v>197.41</v>
      </c>
      <c r="AO6" s="21">
        <f t="shared" si="5"/>
        <v>13.55</v>
      </c>
      <c r="AP6" s="21">
        <f t="shared" si="5"/>
        <v>9.06</v>
      </c>
      <c r="AQ6" s="21">
        <f t="shared" si="5"/>
        <v>7.42</v>
      </c>
      <c r="AR6" s="21">
        <f t="shared" si="5"/>
        <v>4.72</v>
      </c>
      <c r="AS6" s="21">
        <f t="shared" si="5"/>
        <v>4.49</v>
      </c>
      <c r="AT6" s="20" t="str">
        <f>IF(AT7="","",IF(AT7="-","【-】","【"&amp;SUBSTITUTE(TEXT(AT7,"#,##0.00"),"-","△")&amp;"】"))</f>
        <v>【3.09】</v>
      </c>
      <c r="AU6" s="21">
        <f>IF(AU7="",NA(),AU7)</f>
        <v>69.989999999999995</v>
      </c>
      <c r="AV6" s="21">
        <f t="shared" ref="AV6:BD6" si="6">IF(AV7="",NA(),AV7)</f>
        <v>80.92</v>
      </c>
      <c r="AW6" s="21">
        <f t="shared" si="6"/>
        <v>79.59</v>
      </c>
      <c r="AX6" s="21">
        <f t="shared" si="6"/>
        <v>100.09</v>
      </c>
      <c r="AY6" s="21">
        <f t="shared" si="6"/>
        <v>133.59</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622.69000000000005</v>
      </c>
      <c r="BG6" s="21">
        <f t="shared" ref="BG6:BO6" si="7">IF(BG7="",NA(),BG7)</f>
        <v>564.53</v>
      </c>
      <c r="BH6" s="21">
        <f t="shared" si="7"/>
        <v>655.91</v>
      </c>
      <c r="BI6" s="21">
        <f t="shared" si="7"/>
        <v>569.04999999999995</v>
      </c>
      <c r="BJ6" s="21">
        <f t="shared" si="7"/>
        <v>550.86</v>
      </c>
      <c r="BK6" s="21">
        <f t="shared" si="7"/>
        <v>799.41</v>
      </c>
      <c r="BL6" s="21">
        <f t="shared" si="7"/>
        <v>820.36</v>
      </c>
      <c r="BM6" s="21">
        <f t="shared" si="7"/>
        <v>847.44</v>
      </c>
      <c r="BN6" s="21">
        <f t="shared" si="7"/>
        <v>857.88</v>
      </c>
      <c r="BO6" s="21">
        <f t="shared" si="7"/>
        <v>825.1</v>
      </c>
      <c r="BP6" s="20" t="str">
        <f>IF(BP7="","",IF(BP7="-","【-】","【"&amp;SUBSTITUTE(TEXT(BP7,"#,##0.00"),"-","△")&amp;"】"))</f>
        <v>【669.11】</v>
      </c>
      <c r="BQ6" s="21">
        <f>IF(BQ7="",NA(),BQ7)</f>
        <v>106.97</v>
      </c>
      <c r="BR6" s="21">
        <f t="shared" ref="BR6:BZ6" si="8">IF(BR7="",NA(),BR7)</f>
        <v>106.02</v>
      </c>
      <c r="BS6" s="21">
        <f t="shared" si="8"/>
        <v>104.21</v>
      </c>
      <c r="BT6" s="21">
        <f t="shared" si="8"/>
        <v>105.15</v>
      </c>
      <c r="BU6" s="21">
        <f t="shared" si="8"/>
        <v>105.71</v>
      </c>
      <c r="BV6" s="21">
        <f t="shared" si="8"/>
        <v>96.54</v>
      </c>
      <c r="BW6" s="21">
        <f t="shared" si="8"/>
        <v>95.4</v>
      </c>
      <c r="BX6" s="21">
        <f t="shared" si="8"/>
        <v>94.69</v>
      </c>
      <c r="BY6" s="21">
        <f t="shared" si="8"/>
        <v>94.97</v>
      </c>
      <c r="BZ6" s="21">
        <f t="shared" si="8"/>
        <v>97.07</v>
      </c>
      <c r="CA6" s="20" t="str">
        <f>IF(CA7="","",IF(CA7="-","【-】","【"&amp;SUBSTITUTE(TEXT(CA7,"#,##0.00"),"-","△")&amp;"】"))</f>
        <v>【99.73】</v>
      </c>
      <c r="CB6" s="21">
        <f>IF(CB7="",NA(),CB7)</f>
        <v>160.97999999999999</v>
      </c>
      <c r="CC6" s="21">
        <f t="shared" ref="CC6:CK6" si="9">IF(CC7="",NA(),CC7)</f>
        <v>162.32</v>
      </c>
      <c r="CD6" s="21">
        <f t="shared" si="9"/>
        <v>165.31</v>
      </c>
      <c r="CE6" s="21">
        <f t="shared" si="9"/>
        <v>162.46</v>
      </c>
      <c r="CF6" s="21">
        <f t="shared" si="9"/>
        <v>161.77000000000001</v>
      </c>
      <c r="CG6" s="21">
        <f t="shared" si="9"/>
        <v>162.81</v>
      </c>
      <c r="CH6" s="21">
        <f t="shared" si="9"/>
        <v>163.19999999999999</v>
      </c>
      <c r="CI6" s="21">
        <f t="shared" si="9"/>
        <v>159.78</v>
      </c>
      <c r="CJ6" s="21">
        <f t="shared" si="9"/>
        <v>159.49</v>
      </c>
      <c r="CK6" s="21">
        <f t="shared" si="9"/>
        <v>157.81</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98.45</v>
      </c>
      <c r="CY6" s="21">
        <f t="shared" ref="CY6:DG6" si="11">IF(CY7="",NA(),CY7)</f>
        <v>98.55</v>
      </c>
      <c r="CZ6" s="21">
        <f t="shared" si="11"/>
        <v>98.56</v>
      </c>
      <c r="DA6" s="21">
        <f t="shared" si="11"/>
        <v>98.52</v>
      </c>
      <c r="DB6" s="21">
        <f t="shared" si="11"/>
        <v>98.53</v>
      </c>
      <c r="DC6" s="21">
        <f t="shared" si="11"/>
        <v>92.3</v>
      </c>
      <c r="DD6" s="21">
        <f t="shared" si="11"/>
        <v>92.55</v>
      </c>
      <c r="DE6" s="21">
        <f t="shared" si="11"/>
        <v>92.62</v>
      </c>
      <c r="DF6" s="21">
        <f t="shared" si="11"/>
        <v>92.72</v>
      </c>
      <c r="DG6" s="21">
        <f t="shared" si="11"/>
        <v>92.88</v>
      </c>
      <c r="DH6" s="20" t="str">
        <f>IF(DH7="","",IF(DH7="-","【-】","【"&amp;SUBSTITUTE(TEXT(DH7,"#,##0.00"),"-","△")&amp;"】"))</f>
        <v>【95.72】</v>
      </c>
      <c r="DI6" s="21">
        <f>IF(DI7="",NA(),DI7)</f>
        <v>29.52</v>
      </c>
      <c r="DJ6" s="21">
        <f t="shared" ref="DJ6:DR6" si="12">IF(DJ7="",NA(),DJ7)</f>
        <v>31.43</v>
      </c>
      <c r="DK6" s="21">
        <f t="shared" si="12"/>
        <v>33.200000000000003</v>
      </c>
      <c r="DL6" s="21">
        <f t="shared" si="12"/>
        <v>33.53</v>
      </c>
      <c r="DM6" s="21">
        <f t="shared" si="12"/>
        <v>33.450000000000003</v>
      </c>
      <c r="DN6" s="21">
        <f t="shared" si="12"/>
        <v>25.61</v>
      </c>
      <c r="DO6" s="21">
        <f t="shared" si="12"/>
        <v>26.13</v>
      </c>
      <c r="DP6" s="21">
        <f t="shared" si="12"/>
        <v>26.36</v>
      </c>
      <c r="DQ6" s="21">
        <f t="shared" si="12"/>
        <v>23.79</v>
      </c>
      <c r="DR6" s="21">
        <f t="shared" si="12"/>
        <v>25.66</v>
      </c>
      <c r="DS6" s="20" t="str">
        <f>IF(DS7="","",IF(DS7="-","【-】","【"&amp;SUBSTITUTE(TEXT(DS7,"#,##0.00"),"-","△")&amp;"】"))</f>
        <v>【38.17】</v>
      </c>
      <c r="DT6" s="20">
        <f>IF(DT7="",NA(),DT7)</f>
        <v>0</v>
      </c>
      <c r="DU6" s="20">
        <f t="shared" ref="DU6:EC6" si="13">IF(DU7="",NA(),DU7)</f>
        <v>0</v>
      </c>
      <c r="DV6" s="20">
        <f t="shared" si="13"/>
        <v>0</v>
      </c>
      <c r="DW6" s="20">
        <f t="shared" si="13"/>
        <v>0</v>
      </c>
      <c r="DX6" s="20">
        <f t="shared" si="13"/>
        <v>0</v>
      </c>
      <c r="DY6" s="21">
        <f t="shared" si="13"/>
        <v>1.07</v>
      </c>
      <c r="DZ6" s="21">
        <f t="shared" si="13"/>
        <v>1.03</v>
      </c>
      <c r="EA6" s="21">
        <f t="shared" si="13"/>
        <v>1.43</v>
      </c>
      <c r="EB6" s="21">
        <f t="shared" si="13"/>
        <v>1.22</v>
      </c>
      <c r="EC6" s="21">
        <f t="shared" si="13"/>
        <v>1.61</v>
      </c>
      <c r="ED6" s="20" t="str">
        <f>IF(ED7="","",IF(ED7="-","【-】","【"&amp;SUBSTITUTE(TEXT(ED7,"#,##0.00"),"-","△")&amp;"】"))</f>
        <v>【6.54】</v>
      </c>
      <c r="EE6" s="20">
        <f>IF(EE7="",NA(),EE7)</f>
        <v>0</v>
      </c>
      <c r="EF6" s="21">
        <f t="shared" ref="EF6:EN6" si="14">IF(EF7="",NA(),EF7)</f>
        <v>7.0000000000000007E-2</v>
      </c>
      <c r="EG6" s="20">
        <f t="shared" si="14"/>
        <v>0</v>
      </c>
      <c r="EH6" s="21">
        <f t="shared" si="14"/>
        <v>0.12</v>
      </c>
      <c r="EI6" s="21">
        <f t="shared" si="14"/>
        <v>0.05</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42072</v>
      </c>
      <c r="D7" s="23">
        <v>46</v>
      </c>
      <c r="E7" s="23">
        <v>17</v>
      </c>
      <c r="F7" s="23">
        <v>1</v>
      </c>
      <c r="G7" s="23">
        <v>0</v>
      </c>
      <c r="H7" s="23" t="s">
        <v>96</v>
      </c>
      <c r="I7" s="23" t="s">
        <v>97</v>
      </c>
      <c r="J7" s="23" t="s">
        <v>98</v>
      </c>
      <c r="K7" s="23" t="s">
        <v>99</v>
      </c>
      <c r="L7" s="23" t="s">
        <v>100</v>
      </c>
      <c r="M7" s="23" t="s">
        <v>101</v>
      </c>
      <c r="N7" s="24" t="s">
        <v>102</v>
      </c>
      <c r="O7" s="24">
        <v>75.05</v>
      </c>
      <c r="P7" s="24">
        <v>93.24</v>
      </c>
      <c r="Q7" s="24">
        <v>94.64</v>
      </c>
      <c r="R7" s="24">
        <v>3300</v>
      </c>
      <c r="S7" s="24">
        <v>79504</v>
      </c>
      <c r="T7" s="24">
        <v>98.18</v>
      </c>
      <c r="U7" s="24">
        <v>809.78</v>
      </c>
      <c r="V7" s="24">
        <v>74065</v>
      </c>
      <c r="W7" s="24">
        <v>19.63</v>
      </c>
      <c r="X7" s="24">
        <v>3773.05</v>
      </c>
      <c r="Y7" s="24">
        <v>98.98</v>
      </c>
      <c r="Z7" s="24">
        <v>100.46</v>
      </c>
      <c r="AA7" s="24">
        <v>99.76</v>
      </c>
      <c r="AB7" s="24">
        <v>99.96</v>
      </c>
      <c r="AC7" s="24">
        <v>99.82</v>
      </c>
      <c r="AD7" s="24">
        <v>108.03</v>
      </c>
      <c r="AE7" s="24">
        <v>106.9</v>
      </c>
      <c r="AF7" s="24">
        <v>106.99</v>
      </c>
      <c r="AG7" s="24">
        <v>107.85</v>
      </c>
      <c r="AH7" s="24">
        <v>108.04</v>
      </c>
      <c r="AI7" s="24">
        <v>107.02</v>
      </c>
      <c r="AJ7" s="24">
        <v>193.93</v>
      </c>
      <c r="AK7" s="24">
        <v>198.09</v>
      </c>
      <c r="AL7" s="24">
        <v>199.17</v>
      </c>
      <c r="AM7" s="24">
        <v>195.55</v>
      </c>
      <c r="AN7" s="24">
        <v>197.41</v>
      </c>
      <c r="AO7" s="24">
        <v>13.55</v>
      </c>
      <c r="AP7" s="24">
        <v>9.06</v>
      </c>
      <c r="AQ7" s="24">
        <v>7.42</v>
      </c>
      <c r="AR7" s="24">
        <v>4.72</v>
      </c>
      <c r="AS7" s="24">
        <v>4.49</v>
      </c>
      <c r="AT7" s="24">
        <v>3.09</v>
      </c>
      <c r="AU7" s="24">
        <v>69.989999999999995</v>
      </c>
      <c r="AV7" s="24">
        <v>80.92</v>
      </c>
      <c r="AW7" s="24">
        <v>79.59</v>
      </c>
      <c r="AX7" s="24">
        <v>100.09</v>
      </c>
      <c r="AY7" s="24">
        <v>133.59</v>
      </c>
      <c r="AZ7" s="24">
        <v>78.45</v>
      </c>
      <c r="BA7" s="24">
        <v>76.31</v>
      </c>
      <c r="BB7" s="24">
        <v>68.180000000000007</v>
      </c>
      <c r="BC7" s="24">
        <v>67.930000000000007</v>
      </c>
      <c r="BD7" s="24">
        <v>68.53</v>
      </c>
      <c r="BE7" s="24">
        <v>71.39</v>
      </c>
      <c r="BF7" s="24">
        <v>622.69000000000005</v>
      </c>
      <c r="BG7" s="24">
        <v>564.53</v>
      </c>
      <c r="BH7" s="24">
        <v>655.91</v>
      </c>
      <c r="BI7" s="24">
        <v>569.04999999999995</v>
      </c>
      <c r="BJ7" s="24">
        <v>550.86</v>
      </c>
      <c r="BK7" s="24">
        <v>799.41</v>
      </c>
      <c r="BL7" s="24">
        <v>820.36</v>
      </c>
      <c r="BM7" s="24">
        <v>847.44</v>
      </c>
      <c r="BN7" s="24">
        <v>857.88</v>
      </c>
      <c r="BO7" s="24">
        <v>825.1</v>
      </c>
      <c r="BP7" s="24">
        <v>669.11</v>
      </c>
      <c r="BQ7" s="24">
        <v>106.97</v>
      </c>
      <c r="BR7" s="24">
        <v>106.02</v>
      </c>
      <c r="BS7" s="24">
        <v>104.21</v>
      </c>
      <c r="BT7" s="24">
        <v>105.15</v>
      </c>
      <c r="BU7" s="24">
        <v>105.71</v>
      </c>
      <c r="BV7" s="24">
        <v>96.54</v>
      </c>
      <c r="BW7" s="24">
        <v>95.4</v>
      </c>
      <c r="BX7" s="24">
        <v>94.69</v>
      </c>
      <c r="BY7" s="24">
        <v>94.97</v>
      </c>
      <c r="BZ7" s="24">
        <v>97.07</v>
      </c>
      <c r="CA7" s="24">
        <v>99.73</v>
      </c>
      <c r="CB7" s="24">
        <v>160.97999999999999</v>
      </c>
      <c r="CC7" s="24">
        <v>162.32</v>
      </c>
      <c r="CD7" s="24">
        <v>165.31</v>
      </c>
      <c r="CE7" s="24">
        <v>162.46</v>
      </c>
      <c r="CF7" s="24">
        <v>161.77000000000001</v>
      </c>
      <c r="CG7" s="24">
        <v>162.81</v>
      </c>
      <c r="CH7" s="24">
        <v>163.19999999999999</v>
      </c>
      <c r="CI7" s="24">
        <v>159.78</v>
      </c>
      <c r="CJ7" s="24">
        <v>159.49</v>
      </c>
      <c r="CK7" s="24">
        <v>157.81</v>
      </c>
      <c r="CL7" s="24">
        <v>134.97999999999999</v>
      </c>
      <c r="CM7" s="24" t="s">
        <v>102</v>
      </c>
      <c r="CN7" s="24" t="s">
        <v>102</v>
      </c>
      <c r="CO7" s="24" t="s">
        <v>102</v>
      </c>
      <c r="CP7" s="24" t="s">
        <v>102</v>
      </c>
      <c r="CQ7" s="24" t="s">
        <v>102</v>
      </c>
      <c r="CR7" s="24">
        <v>64.959999999999994</v>
      </c>
      <c r="CS7" s="24">
        <v>65.040000000000006</v>
      </c>
      <c r="CT7" s="24">
        <v>68.31</v>
      </c>
      <c r="CU7" s="24">
        <v>65.28</v>
      </c>
      <c r="CV7" s="24">
        <v>64.92</v>
      </c>
      <c r="CW7" s="24">
        <v>59.99</v>
      </c>
      <c r="CX7" s="24">
        <v>98.45</v>
      </c>
      <c r="CY7" s="24">
        <v>98.55</v>
      </c>
      <c r="CZ7" s="24">
        <v>98.56</v>
      </c>
      <c r="DA7" s="24">
        <v>98.52</v>
      </c>
      <c r="DB7" s="24">
        <v>98.53</v>
      </c>
      <c r="DC7" s="24">
        <v>92.3</v>
      </c>
      <c r="DD7" s="24">
        <v>92.55</v>
      </c>
      <c r="DE7" s="24">
        <v>92.62</v>
      </c>
      <c r="DF7" s="24">
        <v>92.72</v>
      </c>
      <c r="DG7" s="24">
        <v>92.88</v>
      </c>
      <c r="DH7" s="24">
        <v>95.72</v>
      </c>
      <c r="DI7" s="24">
        <v>29.52</v>
      </c>
      <c r="DJ7" s="24">
        <v>31.43</v>
      </c>
      <c r="DK7" s="24">
        <v>33.200000000000003</v>
      </c>
      <c r="DL7" s="24">
        <v>33.53</v>
      </c>
      <c r="DM7" s="24">
        <v>33.450000000000003</v>
      </c>
      <c r="DN7" s="24">
        <v>25.61</v>
      </c>
      <c r="DO7" s="24">
        <v>26.13</v>
      </c>
      <c r="DP7" s="24">
        <v>26.36</v>
      </c>
      <c r="DQ7" s="24">
        <v>23.79</v>
      </c>
      <c r="DR7" s="24">
        <v>25.66</v>
      </c>
      <c r="DS7" s="24">
        <v>38.17</v>
      </c>
      <c r="DT7" s="24">
        <v>0</v>
      </c>
      <c r="DU7" s="24">
        <v>0</v>
      </c>
      <c r="DV7" s="24">
        <v>0</v>
      </c>
      <c r="DW7" s="24">
        <v>0</v>
      </c>
      <c r="DX7" s="24">
        <v>0</v>
      </c>
      <c r="DY7" s="24">
        <v>1.07</v>
      </c>
      <c r="DZ7" s="24">
        <v>1.03</v>
      </c>
      <c r="EA7" s="24">
        <v>1.43</v>
      </c>
      <c r="EB7" s="24">
        <v>1.22</v>
      </c>
      <c r="EC7" s="24">
        <v>1.61</v>
      </c>
      <c r="ED7" s="24">
        <v>6.54</v>
      </c>
      <c r="EE7" s="24">
        <v>0</v>
      </c>
      <c r="EF7" s="24">
        <v>7.0000000000000007E-2</v>
      </c>
      <c r="EG7" s="24">
        <v>0</v>
      </c>
      <c r="EH7" s="24">
        <v>0.12</v>
      </c>
      <c r="EI7" s="24">
        <v>0.05</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2023-02-02T02:11:47Z</cp:lastPrinted>
  <dcterms:created xsi:type="dcterms:W3CDTF">2023-01-12T23:26:36Z</dcterms:created>
  <dcterms:modified xsi:type="dcterms:W3CDTF">2023-02-02T02:11:51Z</dcterms:modified>
  <cp:category/>
</cp:coreProperties>
</file>