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06"/>
  </bookViews>
  <sheets>
    <sheet name="報告書" sheetId="1" r:id="rId1"/>
    <sheet name="添付書類(1)活動状況報告書" sheetId="3" r:id="rId2"/>
    <sheet name="添付書類(2)決算書" sheetId="5" r:id="rId3"/>
    <sheet name="添付書類(3)実績調書1" sheetId="6" r:id="rId4"/>
    <sheet name="添付書類(3)実績調書2" sheetId="7" r:id="rId5"/>
    <sheet name="請求書" sheetId="10" r:id="rId6"/>
    <sheet name="委任状" sheetId="12" r:id="rId7"/>
    <sheet name="報告書 記入例" sheetId="21" r:id="rId8"/>
    <sheet name="添付書類(1)活動状況報告書 記入例" sheetId="22" r:id="rId9"/>
    <sheet name="添付書類(2)決算書 記入例" sheetId="23" r:id="rId10"/>
    <sheet name="添付書類(3)実績調書1 記入例" sheetId="24" r:id="rId11"/>
    <sheet name="添付書類(3)実績調書2 記入例" sheetId="25" r:id="rId12"/>
    <sheet name="請求書 記入例" sheetId="26" r:id="rId13"/>
    <sheet name="委任状 記入例" sheetId="27" r:id="rId14"/>
  </sheets>
  <definedNames>
    <definedName name="_xlnm.Print_Area" localSheetId="6">委任状!$A$1:$V$24</definedName>
    <definedName name="_xlnm.Print_Area" localSheetId="13">'委任状 記入例'!$A$1:$V$24</definedName>
    <definedName name="_xlnm.Print_Area" localSheetId="5">請求書!$A$1:$AE$49</definedName>
    <definedName name="_xlnm.Print_Area" localSheetId="12">'請求書 記入例'!$A$1:$AE$49</definedName>
    <definedName name="_xlnm.Print_Area" localSheetId="1">'添付書類(1)活動状況報告書'!$A$1:$V$29</definedName>
    <definedName name="_xlnm.Print_Area" localSheetId="8">'添付書類(1)活動状況報告書 記入例'!$A$1:$V$30</definedName>
    <definedName name="_xlnm.Print_Area" localSheetId="2">'添付書類(2)決算書'!$A$1:$V$31</definedName>
    <definedName name="_xlnm.Print_Area" localSheetId="9">'添付書類(2)決算書 記入例'!$A$1:$V$31</definedName>
    <definedName name="_xlnm.Print_Area" localSheetId="3">'添付書類(3)実績調書1'!$A$1:$V$38</definedName>
    <definedName name="_xlnm.Print_Area" localSheetId="10">'添付書類(3)実績調書1 記入例'!$A$1:$V$38</definedName>
    <definedName name="_xlnm.Print_Area" localSheetId="4">'添付書類(3)実績調書2'!$A$1:$V$37</definedName>
    <definedName name="_xlnm.Print_Area" localSheetId="11">'添付書類(3)実績調書2 記入例'!$A$1:$V$37</definedName>
    <definedName name="_xlnm.Print_Area" localSheetId="0">報告書!$A$1:$V$37</definedName>
    <definedName name="_xlnm.Print_Area" localSheetId="7">'報告書 記入例'!$A$1:$V$37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3" i="6" l="1"/>
  <c r="K22" i="27" l="1"/>
  <c r="K21" i="27"/>
  <c r="K19" i="27"/>
  <c r="K12" i="27"/>
  <c r="I12" i="27"/>
  <c r="N9" i="27"/>
  <c r="L9" i="27"/>
  <c r="K8" i="27"/>
  <c r="K7" i="27"/>
  <c r="K3" i="27"/>
  <c r="W17" i="26"/>
  <c r="T17" i="26"/>
  <c r="T16" i="26"/>
  <c r="T15" i="26"/>
  <c r="T12" i="26"/>
  <c r="E10" i="26"/>
  <c r="C10" i="26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Z17" i="25"/>
  <c r="Y17" i="25"/>
  <c r="G19" i="23" s="1"/>
  <c r="N17" i="25"/>
  <c r="AC16" i="25"/>
  <c r="AG16" i="25" s="1"/>
  <c r="N16" i="25"/>
  <c r="AC15" i="25"/>
  <c r="AG15" i="25" s="1"/>
  <c r="N15" i="25"/>
  <c r="AC14" i="25"/>
  <c r="AG14" i="25" s="1"/>
  <c r="N14" i="25"/>
  <c r="AC13" i="25"/>
  <c r="AG13" i="25" s="1"/>
  <c r="AC12" i="25"/>
  <c r="AG12" i="25" s="1"/>
  <c r="AC11" i="25"/>
  <c r="AG11" i="25" s="1"/>
  <c r="AC10" i="25"/>
  <c r="AG10" i="25" s="1"/>
  <c r="AC9" i="25"/>
  <c r="AG9" i="25" s="1"/>
  <c r="AC8" i="25"/>
  <c r="AF8" i="25" s="1"/>
  <c r="AC7" i="25"/>
  <c r="AG7" i="25" s="1"/>
  <c r="AC6" i="25"/>
  <c r="AG6" i="25" s="1"/>
  <c r="AC5" i="25"/>
  <c r="AG5" i="25" s="1"/>
  <c r="I38" i="24"/>
  <c r="F38" i="24"/>
  <c r="C38" i="24"/>
  <c r="Z37" i="24"/>
  <c r="L37" i="24"/>
  <c r="L36" i="24"/>
  <c r="Z36" i="24" s="1"/>
  <c r="L35" i="24"/>
  <c r="Z35" i="24" s="1"/>
  <c r="L34" i="24"/>
  <c r="Z34" i="24" s="1"/>
  <c r="L33" i="24"/>
  <c r="L38" i="24" s="1"/>
  <c r="L32" i="24"/>
  <c r="Z32" i="24" s="1"/>
  <c r="Z31" i="24"/>
  <c r="L31" i="24"/>
  <c r="L30" i="24"/>
  <c r="Z30" i="24" s="1"/>
  <c r="Z29" i="24"/>
  <c r="L29" i="24"/>
  <c r="L28" i="24"/>
  <c r="Z28" i="24" s="1"/>
  <c r="Z27" i="24"/>
  <c r="L27" i="24"/>
  <c r="Y26" i="24"/>
  <c r="L26" i="24"/>
  <c r="Z26" i="24" s="1"/>
  <c r="I22" i="24"/>
  <c r="C22" i="24"/>
  <c r="I21" i="24"/>
  <c r="C21" i="24"/>
  <c r="I20" i="24"/>
  <c r="C20" i="24"/>
  <c r="I19" i="24"/>
  <c r="C19" i="24"/>
  <c r="I18" i="24"/>
  <c r="C18" i="24"/>
  <c r="I17" i="24"/>
  <c r="Z17" i="24" s="1"/>
  <c r="C17" i="24"/>
  <c r="I16" i="24"/>
  <c r="C16" i="24"/>
  <c r="I15" i="24"/>
  <c r="C15" i="24"/>
  <c r="I14" i="24"/>
  <c r="C14" i="24"/>
  <c r="I13" i="24"/>
  <c r="C13" i="24"/>
  <c r="Z13" i="24" s="1"/>
  <c r="I12" i="24"/>
  <c r="C12" i="24"/>
  <c r="Y11" i="24"/>
  <c r="I11" i="24"/>
  <c r="C11" i="24"/>
  <c r="Y8" i="24"/>
  <c r="G8" i="24"/>
  <c r="AA8" i="24" s="1"/>
  <c r="E3" i="24"/>
  <c r="C3" i="24"/>
  <c r="G8" i="23"/>
  <c r="G13" i="23" s="1"/>
  <c r="F3" i="23"/>
  <c r="D3" i="23"/>
  <c r="L23" i="22"/>
  <c r="J23" i="22"/>
  <c r="H23" i="22"/>
  <c r="E23" i="22"/>
  <c r="AC17" i="25" s="1"/>
  <c r="N22" i="22"/>
  <c r="N21" i="22"/>
  <c r="N20" i="22"/>
  <c r="N19" i="22"/>
  <c r="N18" i="22"/>
  <c r="N17" i="22"/>
  <c r="N16" i="22"/>
  <c r="N15" i="22"/>
  <c r="N14" i="22"/>
  <c r="N13" i="22"/>
  <c r="N12" i="22"/>
  <c r="N11" i="22"/>
  <c r="F3" i="22"/>
  <c r="D3" i="22"/>
  <c r="A13" i="21"/>
  <c r="K27" i="1"/>
  <c r="K26" i="1"/>
  <c r="K24" i="1" s="1"/>
  <c r="G19" i="5"/>
  <c r="N35" i="25" l="1"/>
  <c r="Z33" i="24"/>
  <c r="AA38" i="24" s="1"/>
  <c r="Z16" i="24"/>
  <c r="AF11" i="25"/>
  <c r="AF7" i="25"/>
  <c r="AF12" i="25"/>
  <c r="N23" i="22"/>
  <c r="Z21" i="24"/>
  <c r="I23" i="24"/>
  <c r="AA23" i="24" s="1"/>
  <c r="AA24" i="24" s="1"/>
  <c r="Z12" i="24"/>
  <c r="Z15" i="24"/>
  <c r="Z18" i="24"/>
  <c r="Z11" i="24"/>
  <c r="Z14" i="24"/>
  <c r="Z22" i="24"/>
  <c r="AG8" i="25"/>
  <c r="AG17" i="25" s="1"/>
  <c r="K26" i="21" s="1"/>
  <c r="Z19" i="24"/>
  <c r="Z20" i="24"/>
  <c r="Y38" i="24"/>
  <c r="G18" i="23" s="1"/>
  <c r="AF6" i="25"/>
  <c r="Z38" i="24"/>
  <c r="AF9" i="25"/>
  <c r="AF14" i="25"/>
  <c r="AF16" i="25"/>
  <c r="C23" i="24"/>
  <c r="Z8" i="24"/>
  <c r="AF10" i="25"/>
  <c r="AF5" i="25"/>
  <c r="AF13" i="25"/>
  <c r="AF15" i="25"/>
  <c r="A5" i="25"/>
  <c r="K25" i="1"/>
  <c r="AC5" i="7"/>
  <c r="AF5" i="7" s="1"/>
  <c r="Y37" i="25" l="1"/>
  <c r="AG37" i="25" s="1"/>
  <c r="Z23" i="24"/>
  <c r="Z24" i="24" s="1"/>
  <c r="Y23" i="24"/>
  <c r="Y24" i="24" s="1"/>
  <c r="G17" i="23" s="1"/>
  <c r="Y26" i="21"/>
  <c r="K24" i="21"/>
  <c r="Y24" i="21" s="1"/>
  <c r="K25" i="21"/>
  <c r="Y25" i="21" s="1"/>
  <c r="AF17" i="25"/>
  <c r="Y37" i="7"/>
  <c r="N28" i="7"/>
  <c r="N27" i="7"/>
  <c r="N26" i="7"/>
  <c r="N25" i="7"/>
  <c r="N24" i="7"/>
  <c r="N23" i="7"/>
  <c r="N22" i="7"/>
  <c r="N21" i="7"/>
  <c r="N20" i="7"/>
  <c r="N19" i="7"/>
  <c r="Z17" i="7"/>
  <c r="Y17" i="7"/>
  <c r="AA38" i="6"/>
  <c r="Z38" i="6"/>
  <c r="Z26" i="6"/>
  <c r="AA24" i="6"/>
  <c r="Y24" i="6"/>
  <c r="AA23" i="6"/>
  <c r="Z23" i="6"/>
  <c r="Z22" i="6"/>
  <c r="Z11" i="6"/>
  <c r="AA8" i="6"/>
  <c r="Z8" i="6"/>
  <c r="Y8" i="6"/>
  <c r="G20" i="23" l="1"/>
  <c r="G28" i="23" s="1"/>
  <c r="X27" i="23" s="1"/>
  <c r="Z37" i="25"/>
  <c r="K30" i="21" s="1"/>
  <c r="K27" i="21"/>
  <c r="Y27" i="21" s="1"/>
  <c r="K22" i="21" s="1"/>
  <c r="K21" i="21" s="1"/>
  <c r="AG5" i="7"/>
  <c r="AG17" i="7" s="1"/>
  <c r="N34" i="7"/>
  <c r="H30" i="23" l="1"/>
  <c r="K31" i="21"/>
  <c r="H30" i="5" l="1"/>
  <c r="G13" i="5"/>
  <c r="AC17" i="7" l="1"/>
  <c r="AC16" i="7"/>
  <c r="C11" i="6"/>
  <c r="AC6" i="7" l="1"/>
  <c r="AC7" i="7"/>
  <c r="AC8" i="7"/>
  <c r="AC9" i="7"/>
  <c r="AC10" i="7"/>
  <c r="AC11" i="7"/>
  <c r="AC12" i="7"/>
  <c r="AC13" i="7"/>
  <c r="AC14" i="7"/>
  <c r="AC15" i="7"/>
  <c r="Y26" i="6"/>
  <c r="L31" i="6"/>
  <c r="Z31" i="6" s="1"/>
  <c r="C22" i="6"/>
  <c r="C21" i="6"/>
  <c r="I21" i="6" s="1"/>
  <c r="C20" i="6"/>
  <c r="C19" i="6"/>
  <c r="I19" i="6" s="1"/>
  <c r="C18" i="6"/>
  <c r="C17" i="6"/>
  <c r="C16" i="6"/>
  <c r="I16" i="6" s="1"/>
  <c r="Z16" i="6" s="1"/>
  <c r="C15" i="6"/>
  <c r="I15" i="6" s="1"/>
  <c r="Z15" i="6" s="1"/>
  <c r="C14" i="6"/>
  <c r="I14" i="6" s="1"/>
  <c r="Z14" i="6" s="1"/>
  <c r="C13" i="6"/>
  <c r="I13" i="6" s="1"/>
  <c r="C12" i="6"/>
  <c r="I20" i="6"/>
  <c r="Y11" i="6"/>
  <c r="I18" i="6"/>
  <c r="Z18" i="6" s="1"/>
  <c r="G8" i="6"/>
  <c r="G8" i="5"/>
  <c r="Y24" i="1" l="1"/>
  <c r="K30" i="1"/>
  <c r="AG10" i="7"/>
  <c r="AF10" i="7"/>
  <c r="AF9" i="7"/>
  <c r="AG9" i="7"/>
  <c r="AF16" i="7"/>
  <c r="AG16" i="7"/>
  <c r="AF8" i="7"/>
  <c r="AG8" i="7"/>
  <c r="AG14" i="7"/>
  <c r="AF14" i="7"/>
  <c r="AG6" i="7"/>
  <c r="AF6" i="7"/>
  <c r="AF11" i="7"/>
  <c r="AG11" i="7"/>
  <c r="AF15" i="7"/>
  <c r="AG15" i="7"/>
  <c r="AF7" i="7"/>
  <c r="AG7" i="7"/>
  <c r="AF13" i="7"/>
  <c r="AG13" i="7"/>
  <c r="AF12" i="7"/>
  <c r="AG12" i="7"/>
  <c r="Z19" i="6"/>
  <c r="I17" i="6"/>
  <c r="Z17" i="6" s="1"/>
  <c r="Z21" i="6"/>
  <c r="Z13" i="6"/>
  <c r="Z20" i="6"/>
  <c r="Y26" i="1"/>
  <c r="Y25" i="1"/>
  <c r="E10" i="10"/>
  <c r="K12" i="12"/>
  <c r="F3" i="3"/>
  <c r="I12" i="12"/>
  <c r="C10" i="10"/>
  <c r="AF17" i="7" l="1"/>
  <c r="N37" i="7"/>
  <c r="N31" i="7"/>
  <c r="N15" i="7"/>
  <c r="N16" i="7"/>
  <c r="N17" i="7"/>
  <c r="N18" i="7"/>
  <c r="N29" i="7"/>
  <c r="N30" i="7"/>
  <c r="N32" i="7"/>
  <c r="N33" i="7"/>
  <c r="N14" i="7"/>
  <c r="N35" i="7" l="1"/>
  <c r="AG37" i="7" s="1"/>
  <c r="I38" i="6"/>
  <c r="F38" i="6"/>
  <c r="C38" i="6"/>
  <c r="Z37" i="7" l="1"/>
  <c r="G20" i="5"/>
  <c r="Y27" i="1"/>
  <c r="N23" i="3"/>
  <c r="N12" i="3"/>
  <c r="N13" i="3"/>
  <c r="N14" i="3"/>
  <c r="N15" i="3"/>
  <c r="N16" i="3"/>
  <c r="N17" i="3"/>
  <c r="N18" i="3"/>
  <c r="N19" i="3"/>
  <c r="N20" i="3"/>
  <c r="N21" i="3"/>
  <c r="N22" i="3"/>
  <c r="N11" i="3"/>
  <c r="J23" i="3"/>
  <c r="L23" i="3"/>
  <c r="H23" i="3"/>
  <c r="E23" i="3"/>
  <c r="A13" i="1"/>
  <c r="A5" i="7" l="1"/>
  <c r="C23" i="6"/>
  <c r="K21" i="12"/>
  <c r="C3" i="6" l="1"/>
  <c r="K19" i="12" l="1"/>
  <c r="K22" i="12"/>
  <c r="E3" i="6"/>
  <c r="F3" i="5"/>
  <c r="K3" i="12"/>
  <c r="N9" i="12"/>
  <c r="L9" i="12"/>
  <c r="K8" i="12"/>
  <c r="K7" i="12"/>
  <c r="T12" i="10"/>
  <c r="T16" i="10"/>
  <c r="W17" i="10"/>
  <c r="T17" i="10"/>
  <c r="T15" i="10"/>
  <c r="L37" i="6" l="1"/>
  <c r="Z37" i="6" s="1"/>
  <c r="L36" i="6"/>
  <c r="Z36" i="6" s="1"/>
  <c r="L35" i="6"/>
  <c r="Z35" i="6" s="1"/>
  <c r="L34" i="6"/>
  <c r="Z34" i="6" s="1"/>
  <c r="L33" i="6"/>
  <c r="Z33" i="6" s="1"/>
  <c r="L32" i="6"/>
  <c r="Z32" i="6" s="1"/>
  <c r="L30" i="6"/>
  <c r="Z30" i="6" s="1"/>
  <c r="L29" i="6"/>
  <c r="Z29" i="6" s="1"/>
  <c r="L28" i="6"/>
  <c r="Z28" i="6" s="1"/>
  <c r="L27" i="6"/>
  <c r="Z27" i="6" s="1"/>
  <c r="L26" i="6"/>
  <c r="L38" i="6" l="1"/>
  <c r="I11" i="6"/>
  <c r="I12" i="6"/>
  <c r="Z12" i="6" s="1"/>
  <c r="I22" i="6"/>
  <c r="I23" i="6" l="1"/>
  <c r="Z24" i="6" s="1"/>
  <c r="Y38" i="6"/>
  <c r="G18" i="5" s="1"/>
  <c r="G17" i="5" l="1"/>
  <c r="G28" i="5" s="1"/>
  <c r="D3" i="5"/>
  <c r="K22" i="1" l="1"/>
  <c r="K31" i="1" s="1"/>
  <c r="D3" i="3"/>
  <c r="K21" i="1" l="1"/>
  <c r="X27" i="5" l="1"/>
</calcChain>
</file>

<file path=xl/sharedStrings.xml><?xml version="1.0" encoding="utf-8"?>
<sst xmlns="http://schemas.openxmlformats.org/spreadsheetml/2006/main" count="1181" uniqueCount="282">
  <si>
    <t>令和</t>
    <rPh sb="0" eb="2">
      <t>レイワ</t>
    </rPh>
    <phoneticPr fontId="2"/>
  </si>
  <si>
    <t>年度</t>
    <rPh sb="0" eb="2">
      <t>ネンド</t>
    </rPh>
    <phoneticPr fontId="2"/>
  </si>
  <si>
    <t>日</t>
  </si>
  <si>
    <t>日</t>
    <rPh sb="0" eb="1">
      <t>ニチ</t>
    </rPh>
    <phoneticPr fontId="2"/>
  </si>
  <si>
    <t>月</t>
  </si>
  <si>
    <t>月</t>
    <rPh sb="0" eb="1">
      <t>ガツ</t>
    </rPh>
    <phoneticPr fontId="2"/>
  </si>
  <si>
    <t>年</t>
    <rPh sb="0" eb="1">
      <t>ネン</t>
    </rPh>
    <phoneticPr fontId="2"/>
  </si>
  <si>
    <t>　名取市長　あて</t>
    <rPh sb="1" eb="4">
      <t>ナトリシ</t>
    </rPh>
    <rPh sb="4" eb="5">
      <t>チョウ</t>
    </rPh>
    <phoneticPr fontId="2"/>
  </si>
  <si>
    <t>申請者</t>
    <rPh sb="0" eb="3">
      <t>シンセイシャ</t>
    </rPh>
    <phoneticPr fontId="2"/>
  </si>
  <si>
    <t>住　所</t>
    <rPh sb="0" eb="1">
      <t>ジュウ</t>
    </rPh>
    <rPh sb="2" eb="3">
      <t>ショ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</si>
  <si>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</si>
  <si>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</si>
  <si>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（役職名および氏名）</t>
    <rPh sb="1" eb="4">
      <t>ヤクショクメイ</t>
    </rPh>
    <rPh sb="7" eb="9">
      <t>シメイ</t>
    </rPh>
    <phoneticPr fontId="2"/>
  </si>
  <si>
    <t>電　話</t>
    <rPh sb="0" eb="1">
      <t>デン</t>
    </rPh>
    <rPh sb="2" eb="3">
      <t>ハナシ</t>
    </rPh>
    <phoneticPr fontId="2"/>
  </si>
  <si>
    <t>－</t>
    <phoneticPr fontId="2"/>
  </si>
  <si>
    <t>※代表者以外が記入の場合は代表者の印を押印してください。</t>
    <phoneticPr fontId="2"/>
  </si>
  <si>
    <t>記</t>
    <rPh sb="0" eb="1">
      <t>キ</t>
    </rPh>
    <phoneticPr fontId="2"/>
  </si>
  <si>
    <t>円</t>
    <rPh sb="0" eb="1">
      <t>エン</t>
    </rPh>
    <phoneticPr fontId="2"/>
  </si>
  <si>
    <t>（内訳）</t>
    <rPh sb="1" eb="3">
      <t>ウチワケ</t>
    </rPh>
    <phoneticPr fontId="2"/>
  </si>
  <si>
    <t>光熱水費</t>
  </si>
  <si>
    <t>運営費</t>
  </si>
  <si>
    <t>１</t>
    <phoneticPr fontId="2"/>
  </si>
  <si>
    <t>２</t>
    <phoneticPr fontId="2"/>
  </si>
  <si>
    <t>添付書類</t>
    <rPh sb="0" eb="4">
      <t>テンプショルイ</t>
    </rPh>
    <phoneticPr fontId="2"/>
  </si>
  <si>
    <t>添付書類（１）</t>
    <rPh sb="0" eb="4">
      <t>テンプショルイ</t>
    </rPh>
    <phoneticPr fontId="2"/>
  </si>
  <si>
    <t>（施設の名称）</t>
    <rPh sb="1" eb="3">
      <t>シセツ</t>
    </rPh>
    <rPh sb="4" eb="6">
      <t>メイショウ</t>
    </rPh>
    <phoneticPr fontId="2"/>
  </si>
  <si>
    <t>名取市</t>
    <rPh sb="0" eb="3">
      <t>ナトリシ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</si>
  <si>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</si>
  <si>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</si>
  <si>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設置
場所</t>
    <rPh sb="0" eb="2">
      <t>セッチ</t>
    </rPh>
    <rPh sb="3" eb="5">
      <t>バショ</t>
    </rPh>
    <phoneticPr fontId="2"/>
  </si>
  <si>
    <t>４</t>
    <phoneticPr fontId="2"/>
  </si>
  <si>
    <t>５</t>
    <phoneticPr fontId="2"/>
  </si>
  <si>
    <t>６</t>
  </si>
  <si>
    <t>７</t>
  </si>
  <si>
    <t>８</t>
  </si>
  <si>
    <t>９</t>
  </si>
  <si>
    <t>１</t>
    <phoneticPr fontId="2"/>
  </si>
  <si>
    <t>３</t>
    <phoneticPr fontId="2"/>
  </si>
  <si>
    <t>計</t>
    <rPh sb="0" eb="1">
      <t>ケイ</t>
    </rPh>
    <phoneticPr fontId="2"/>
  </si>
  <si>
    <t>月</t>
    <rPh sb="0" eb="1">
      <t>ツキ</t>
    </rPh>
    <phoneticPr fontId="2"/>
  </si>
  <si>
    <t>事業内容</t>
    <rPh sb="0" eb="2">
      <t>ジギョウ</t>
    </rPh>
    <rPh sb="2" eb="4">
      <t>ナイヨウ</t>
    </rPh>
    <phoneticPr fontId="2"/>
  </si>
  <si>
    <t>参加費</t>
    <rPh sb="0" eb="3">
      <t>サンカヒ</t>
    </rPh>
    <phoneticPr fontId="2"/>
  </si>
  <si>
    <t>添付書類（２）</t>
    <rPh sb="0" eb="4">
      <t>テンプショルイ</t>
    </rPh>
    <phoneticPr fontId="2"/>
  </si>
  <si>
    <t>１　収入</t>
    <rPh sb="2" eb="4">
      <t>シュウニュウ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</si>
  <si>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</si>
  <si>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</si>
  <si>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繰越金</t>
    <rPh sb="0" eb="3">
      <t>クリコシキン</t>
    </rPh>
    <phoneticPr fontId="2"/>
  </si>
  <si>
    <t>助成金</t>
    <rPh sb="0" eb="3">
      <t>ジョセイキン</t>
    </rPh>
    <phoneticPr fontId="2"/>
  </si>
  <si>
    <t>）</t>
    <phoneticPr fontId="2"/>
  </si>
  <si>
    <t>２　支出</t>
    <rPh sb="2" eb="4">
      <t>シシュツ</t>
    </rPh>
    <phoneticPr fontId="2"/>
  </si>
  <si>
    <t>添付書類（３）</t>
    <rPh sb="0" eb="4">
      <t>テンプショルイ</t>
    </rPh>
    <phoneticPr fontId="2"/>
  </si>
  <si>
    <t>（１）月額の場合</t>
    <phoneticPr fontId="2"/>
  </si>
  <si>
    <t>円</t>
    <rPh sb="0" eb="1">
      <t>エン</t>
    </rPh>
    <phoneticPr fontId="2"/>
  </si>
  <si>
    <t>備考</t>
    <rPh sb="0" eb="2">
      <t>ビコウ</t>
    </rPh>
    <phoneticPr fontId="2"/>
  </si>
  <si>
    <t>（２）使用料の場合</t>
  </si>
  <si>
    <t>月</t>
    <rPh sb="0" eb="1">
      <t>ツキ</t>
    </rPh>
    <phoneticPr fontId="2"/>
  </si>
  <si>
    <t>４</t>
  </si>
  <si>
    <t>５</t>
  </si>
  <si>
    <t>１</t>
  </si>
  <si>
    <t>２</t>
  </si>
  <si>
    <t>３</t>
  </si>
  <si>
    <t>開館日数</t>
    <rPh sb="0" eb="2">
      <t>カイカン</t>
    </rPh>
    <rPh sb="2" eb="4">
      <t>ニッスウ</t>
    </rPh>
    <phoneticPr fontId="2"/>
  </si>
  <si>
    <t>日</t>
    <rPh sb="0" eb="1">
      <t>ニチ</t>
    </rPh>
    <phoneticPr fontId="2"/>
  </si>
  <si>
    <t>月額
(a)</t>
    <rPh sb="0" eb="2">
      <t>ゲツガク</t>
    </rPh>
    <phoneticPr fontId="2"/>
  </si>
  <si>
    <t xml:space="preserve">月
</t>
    <rPh sb="0" eb="1">
      <t>ツキ</t>
    </rPh>
    <phoneticPr fontId="2"/>
  </si>
  <si>
    <t>３　運営費</t>
    <rPh sb="2" eb="5">
      <t>ウンエイヒ</t>
    </rPh>
    <phoneticPr fontId="2"/>
  </si>
  <si>
    <t>金額</t>
    <rPh sb="0" eb="2">
      <t>キンガク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</si>
  <si>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</si>
  <si>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</si>
  <si>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品名</t>
    <rPh sb="0" eb="2">
      <t>ヒンメイ</t>
    </rPh>
    <phoneticPr fontId="2"/>
  </si>
  <si>
    <t xml:space="preserve">  名取市以外（</t>
    <rPh sb="2" eb="5">
      <t>ナトリシ</t>
    </rPh>
    <rPh sb="5" eb="7">
      <t>イガイ</t>
    </rPh>
    <phoneticPr fontId="2"/>
  </si>
  <si>
    <t>賃借料又は使用料</t>
    <phoneticPr fontId="2"/>
  </si>
  <si>
    <t>３　収入支出差引残金</t>
    <rPh sb="2" eb="4">
      <t>シュウニュウ</t>
    </rPh>
    <rPh sb="4" eb="6">
      <t>シシュツ</t>
    </rPh>
    <rPh sb="6" eb="8">
      <t>サシヒキ</t>
    </rPh>
    <rPh sb="8" eb="10">
      <t>ザンキン</t>
    </rPh>
    <phoneticPr fontId="2"/>
  </si>
  <si>
    <t>光熱水費</t>
    <rPh sb="0" eb="4">
      <t>コウネツスイヒ</t>
    </rPh>
    <phoneticPr fontId="2"/>
  </si>
  <si>
    <t>運営費</t>
    <rPh sb="0" eb="3">
      <t>ウンエイヒ</t>
    </rPh>
    <phoneticPr fontId="2"/>
  </si>
  <si>
    <t>開設準備費</t>
    <phoneticPr fontId="2"/>
  </si>
  <si>
    <t>補助金等</t>
    <rPh sb="0" eb="3">
      <t>ホジョキン</t>
    </rPh>
    <rPh sb="3" eb="4">
      <t>トウ</t>
    </rPh>
    <phoneticPr fontId="2"/>
  </si>
  <si>
    <t xml:space="preserve">  名取市高齢者ふれあいサロン事業助成金</t>
    <rPh sb="2" eb="5">
      <t>ナトリシ</t>
    </rPh>
    <rPh sb="5" eb="8">
      <t>コウレイシャ</t>
    </rPh>
    <rPh sb="15" eb="17">
      <t>ジギョウ</t>
    </rPh>
    <rPh sb="17" eb="19">
      <t>ジョセイ</t>
    </rPh>
    <rPh sb="19" eb="20">
      <t>キン</t>
    </rPh>
    <phoneticPr fontId="2"/>
  </si>
  <si>
    <t>円</t>
  </si>
  <si>
    <t>円</t>
    <rPh sb="0" eb="1">
      <t>エン</t>
    </rPh>
    <phoneticPr fontId="2"/>
  </si>
  <si>
    <t>請</t>
  </si>
  <si>
    <t>求</t>
  </si>
  <si>
    <t>書</t>
  </si>
  <si>
    <t>金　額</t>
    <phoneticPr fontId="20"/>
  </si>
  <si>
    <t>百</t>
  </si>
  <si>
    <t>十</t>
  </si>
  <si>
    <t>億</t>
  </si>
  <si>
    <t>千</t>
  </si>
  <si>
    <t>万</t>
  </si>
  <si>
    <t>として上記の金額を請求します｡</t>
  </si>
  <si>
    <t>年</t>
  </si>
  <si>
    <t>　名取市長　あて</t>
    <phoneticPr fontId="20"/>
  </si>
  <si>
    <t>▼</t>
    <phoneticPr fontId="20"/>
  </si>
  <si>
    <t>登録者はコード番号を必ず記入してください。</t>
    <rPh sb="0" eb="3">
      <t>トウロクシャ</t>
    </rPh>
    <rPh sb="7" eb="9">
      <t>バンゴウ</t>
    </rPh>
    <rPh sb="10" eb="11">
      <t>カナラ</t>
    </rPh>
    <rPh sb="12" eb="14">
      <t>キニュウ</t>
    </rPh>
    <phoneticPr fontId="20"/>
  </si>
  <si>
    <t>▼</t>
    <phoneticPr fontId="20"/>
  </si>
  <si>
    <t>未登録者なので下記のとおり振込願います｡</t>
  </si>
  <si>
    <t>債権者ｺｰﾄﾞ</t>
  </si>
  <si>
    <t>金融機関</t>
  </si>
  <si>
    <t>口座種類</t>
  </si>
  <si>
    <t>普通</t>
  </si>
  <si>
    <t>口座</t>
  </si>
  <si>
    <t>当座</t>
  </si>
  <si>
    <t>番号</t>
  </si>
  <si>
    <t>内</t>
  </si>
  <si>
    <t>容</t>
  </si>
  <si>
    <t>高齢者ふれあいサロン事業助成金</t>
    <phoneticPr fontId="20"/>
  </si>
  <si>
    <t>円</t>
    <rPh sb="0" eb="1">
      <t>エン</t>
    </rPh>
    <phoneticPr fontId="20"/>
  </si>
  <si>
    <t>名取市指令第　　　　　号</t>
  </si>
  <si>
    <t>今回請求額（ 概算払 ・ 確定払 ）として</t>
    <rPh sb="0" eb="2">
      <t>コンカイ</t>
    </rPh>
    <rPh sb="2" eb="4">
      <t>セイキュウ</t>
    </rPh>
    <rPh sb="4" eb="5">
      <t>ガク</t>
    </rPh>
    <rPh sb="7" eb="9">
      <t>ガイサン</t>
    </rPh>
    <rPh sb="9" eb="10">
      <t>バライ</t>
    </rPh>
    <rPh sb="13" eb="15">
      <t>カクテイ</t>
    </rPh>
    <rPh sb="15" eb="16">
      <t>バラ</t>
    </rPh>
    <phoneticPr fontId="20"/>
  </si>
  <si>
    <t>科　目</t>
    <phoneticPr fontId="20"/>
  </si>
  <si>
    <t>款</t>
  </si>
  <si>
    <t>項</t>
  </si>
  <si>
    <t>目</t>
  </si>
  <si>
    <t>細目</t>
    <rPh sb="0" eb="2">
      <t>サイモク</t>
    </rPh>
    <phoneticPr fontId="20"/>
  </si>
  <si>
    <t>細々目</t>
    <rPh sb="0" eb="2">
      <t>ホソボソ</t>
    </rPh>
    <rPh sb="2" eb="3">
      <t>メ</t>
    </rPh>
    <phoneticPr fontId="20"/>
  </si>
  <si>
    <t>節</t>
  </si>
  <si>
    <t>細節</t>
  </si>
  <si>
    <t>決裁</t>
  </si>
  <si>
    <t>標　題</t>
    <phoneticPr fontId="20"/>
  </si>
  <si>
    <t>検収者</t>
  </si>
  <si>
    <t>　　　　　　　　　　　　　　　　　　　　　</t>
    <phoneticPr fontId="20"/>
  </si>
  <si>
    <t>摘　要</t>
    <phoneticPr fontId="20"/>
  </si>
  <si>
    <r>
      <t xml:space="preserve">口座名義
</t>
    </r>
    <r>
      <rPr>
        <sz val="8"/>
        <rFont val="ＭＳ Ｐ明朝"/>
        <family val="1"/>
        <charset val="128"/>
      </rPr>
      <t>（カタカナ）</t>
    </r>
    <phoneticPr fontId="2"/>
  </si>
  <si>
    <t>住所</t>
    <rPh sb="0" eb="1">
      <t>ジュウ</t>
    </rPh>
    <rPh sb="1" eb="2">
      <t>ショ</t>
    </rPh>
    <phoneticPr fontId="20"/>
  </si>
  <si>
    <t>代表者</t>
    <rPh sb="0" eb="3">
      <t>ダイヒョウシャ</t>
    </rPh>
    <phoneticPr fontId="20"/>
  </si>
  <si>
    <t>委　任　状</t>
    <rPh sb="0" eb="1">
      <t>イ</t>
    </rPh>
    <rPh sb="2" eb="3">
      <t>ニン</t>
    </rPh>
    <rPh sb="4" eb="5">
      <t>ジョウ</t>
    </rPh>
    <phoneticPr fontId="2"/>
  </si>
  <si>
    <t>㊞</t>
    <phoneticPr fontId="2"/>
  </si>
  <si>
    <t>委任者</t>
    <rPh sb="0" eb="2">
      <t>イニン</t>
    </rPh>
    <rPh sb="2" eb="3">
      <t>シャ</t>
    </rPh>
    <phoneticPr fontId="2"/>
  </si>
  <si>
    <t>　私は、下記の者に対し、</t>
    <phoneticPr fontId="2"/>
  </si>
  <si>
    <t>の受領に関する一切の権限を委任します。</t>
    <phoneticPr fontId="2"/>
  </si>
  <si>
    <t>年度高齢者ふれあいサロン事業助成金</t>
    <phoneticPr fontId="2"/>
  </si>
  <si>
    <t>氏　名</t>
    <rPh sb="0" eb="1">
      <t>シ</t>
    </rPh>
    <rPh sb="2" eb="3">
      <t>ナ</t>
    </rPh>
    <phoneticPr fontId="2"/>
  </si>
  <si>
    <t>受任者</t>
    <rPh sb="0" eb="2">
      <t>ジュニン</t>
    </rPh>
    <rPh sb="2" eb="3">
      <t>シャ</t>
    </rPh>
    <phoneticPr fontId="2"/>
  </si>
  <si>
    <t>振込先</t>
    <rPh sb="0" eb="3">
      <t>フリコミサキ</t>
    </rPh>
    <phoneticPr fontId="2"/>
  </si>
  <si>
    <t>金融機関</t>
    <rPh sb="0" eb="2">
      <t>キンユウ</t>
    </rPh>
    <rPh sb="2" eb="4">
      <t>キカン</t>
    </rPh>
    <phoneticPr fontId="2"/>
  </si>
  <si>
    <t>口座種類</t>
    <rPh sb="0" eb="2">
      <t>コウザ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</si>
  <si>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</si>
  <si>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</si>
  <si>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普通</t>
    <rPh sb="0" eb="2">
      <t>フツウ</t>
    </rPh>
    <phoneticPr fontId="2"/>
  </si>
  <si>
    <t>（役職名および氏名）</t>
    <phoneticPr fontId="2"/>
  </si>
  <si>
    <t>㊞</t>
    <phoneticPr fontId="2"/>
  </si>
  <si>
    <t>　※初年度のみ</t>
    <rPh sb="2" eb="5">
      <t>ショネンド</t>
    </rPh>
    <phoneticPr fontId="2"/>
  </si>
  <si>
    <t>　</t>
    <phoneticPr fontId="2"/>
  </si>
  <si>
    <t>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</si>
  <si>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</si>
  <si>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</si>
  <si>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</si>
  <si>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助成金実績</t>
    <rPh sb="0" eb="3">
      <t>ジョセイキン</t>
    </rPh>
    <rPh sb="3" eb="5">
      <t>ジッセキ</t>
    </rPh>
    <phoneticPr fontId="2"/>
  </si>
  <si>
    <t>　助成金交付決定額(a)</t>
    <rPh sb="1" eb="4">
      <t>ジョセイキン</t>
    </rPh>
    <rPh sb="4" eb="6">
      <t>コウフ</t>
    </rPh>
    <rPh sb="6" eb="8">
      <t>ケッテイ</t>
    </rPh>
    <rPh sb="8" eb="9">
      <t>ガク</t>
    </rPh>
    <phoneticPr fontId="2"/>
  </si>
  <si>
    <t>　概算払交付額(b)</t>
    <rPh sb="1" eb="3">
      <t>ガイサン</t>
    </rPh>
    <rPh sb="3" eb="4">
      <t>バラ</t>
    </rPh>
    <rPh sb="4" eb="6">
      <t>コウフ</t>
    </rPh>
    <rPh sb="6" eb="7">
      <t>ガク</t>
    </rPh>
    <phoneticPr fontId="2"/>
  </si>
  <si>
    <t>　未交付額(c)=(a)-(b)</t>
    <rPh sb="1" eb="5">
      <t>ミコウフガク</t>
    </rPh>
    <phoneticPr fontId="2"/>
  </si>
  <si>
    <t>　実績額(d)</t>
    <rPh sb="1" eb="4">
      <t>ジッセキガク</t>
    </rPh>
    <phoneticPr fontId="2"/>
  </si>
  <si>
    <t>日付け名取市指令第</t>
    <rPh sb="0" eb="1">
      <t>ニチ</t>
    </rPh>
    <rPh sb="1" eb="2">
      <t>ツ</t>
    </rPh>
    <rPh sb="3" eb="6">
      <t>ナトリシ</t>
    </rPh>
    <rPh sb="6" eb="8">
      <t>シレイ</t>
    </rPh>
    <rPh sb="8" eb="9">
      <t>ダイ</t>
    </rPh>
    <phoneticPr fontId="2"/>
  </si>
  <si>
    <t>号で交付の決定を受けた、</t>
    <phoneticPr fontId="2"/>
  </si>
  <si>
    <t>高齢者ふれあいサロン事業助成金について、名取市補助金等交付規則第13条第１項の規定により、関係書類を添えて報告します。</t>
    <phoneticPr fontId="2"/>
  </si>
  <si>
    <t>年度　高齢者ふれあいサロン事業助成金実績報告書</t>
    <rPh sb="0" eb="2">
      <t>ネンド</t>
    </rPh>
    <phoneticPr fontId="2"/>
  </si>
  <si>
    <r>
      <t>（４）請求書</t>
    </r>
    <r>
      <rPr>
        <sz val="10"/>
        <color theme="1"/>
        <rFont val="ＭＳ 明朝"/>
        <family val="1"/>
        <charset val="128"/>
      </rPr>
      <t>　※「２ 助成金の精算」で不足額があるときのみ。必要に応じて委任状も添付。</t>
    </r>
    <phoneticPr fontId="2"/>
  </si>
  <si>
    <t>助成金の精算</t>
    <rPh sb="0" eb="3">
      <t>ジョセイキン</t>
    </rPh>
    <rPh sb="4" eb="6">
      <t>セイサン</t>
    </rPh>
    <phoneticPr fontId="2"/>
  </si>
  <si>
    <t>　返還額</t>
    <rPh sb="1" eb="3">
      <t>ヘンカン</t>
    </rPh>
    <rPh sb="3" eb="4">
      <t>ガク</t>
    </rPh>
    <phoneticPr fontId="2"/>
  </si>
  <si>
    <t xml:space="preserve">
</t>
    <phoneticPr fontId="2"/>
  </si>
  <si>
    <t>開催
実績</t>
    <rPh sb="0" eb="2">
      <t>カイサイ</t>
    </rPh>
    <rPh sb="3" eb="5">
      <t>ジッセキ</t>
    </rPh>
    <phoneticPr fontId="2"/>
  </si>
  <si>
    <t>高齢者以外</t>
    <rPh sb="0" eb="3">
      <t>コウレイシャ</t>
    </rPh>
    <rPh sb="3" eb="5">
      <t>イガイ</t>
    </rPh>
    <phoneticPr fontId="2"/>
  </si>
  <si>
    <t>運営</t>
    <rPh sb="0" eb="2">
      <t>ウンエイ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</si>
  <si>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</si>
  <si>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</si>
  <si>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４月：</t>
    <rPh sb="1" eb="2">
      <t>ガツ</t>
    </rPh>
    <phoneticPr fontId="2"/>
  </si>
  <si>
    <t>５月：</t>
    <rPh sb="1" eb="2">
      <t>ガツ</t>
    </rPh>
    <phoneticPr fontId="2"/>
  </si>
  <si>
    <t>６月：</t>
    <rPh sb="1" eb="2">
      <t>ガツ</t>
    </rPh>
    <phoneticPr fontId="2"/>
  </si>
  <si>
    <t>７月：</t>
    <rPh sb="1" eb="2">
      <t>ガツ</t>
    </rPh>
    <phoneticPr fontId="2"/>
  </si>
  <si>
    <t>８月：</t>
    <rPh sb="1" eb="2">
      <t>ガツ</t>
    </rPh>
    <phoneticPr fontId="2"/>
  </si>
  <si>
    <t>９月：</t>
    <rPh sb="1" eb="2">
      <t>ガツ</t>
    </rPh>
    <phoneticPr fontId="2"/>
  </si>
  <si>
    <t>10月：</t>
    <rPh sb="2" eb="3">
      <t>ガツ</t>
    </rPh>
    <phoneticPr fontId="2"/>
  </si>
  <si>
    <t>11月：</t>
    <rPh sb="2" eb="3">
      <t>ガツ</t>
    </rPh>
    <phoneticPr fontId="2"/>
  </si>
  <si>
    <t>12月：</t>
    <rPh sb="2" eb="3">
      <t>ガツ</t>
    </rPh>
    <phoneticPr fontId="2"/>
  </si>
  <si>
    <t>１月：</t>
    <rPh sb="1" eb="2">
      <t>ガツ</t>
    </rPh>
    <phoneticPr fontId="2"/>
  </si>
  <si>
    <t>２月：</t>
    <rPh sb="1" eb="2">
      <t>ガツ</t>
    </rPh>
    <phoneticPr fontId="2"/>
  </si>
  <si>
    <t>３月：</t>
    <rPh sb="1" eb="2">
      <t>ガツ</t>
    </rPh>
    <phoneticPr fontId="2"/>
  </si>
  <si>
    <t>○新型コロナウイルス感染予防のための開催自粛（中止）日数</t>
    <rPh sb="12" eb="14">
      <t>ヨボウ</t>
    </rPh>
    <phoneticPr fontId="2"/>
  </si>
  <si>
    <r>
      <t xml:space="preserve">高齢者
</t>
    </r>
    <r>
      <rPr>
        <sz val="7"/>
        <color theme="1"/>
        <rFont val="ＭＳ ゴシック"/>
        <family val="3"/>
        <charset val="128"/>
      </rPr>
      <t>(65</t>
    </r>
    <r>
      <rPr>
        <sz val="6"/>
        <color theme="1"/>
        <rFont val="ＭＳ ゴシック"/>
        <family val="3"/>
        <charset val="128"/>
      </rPr>
      <t>歳以上</t>
    </r>
    <r>
      <rPr>
        <sz val="7"/>
        <color theme="1"/>
        <rFont val="ＭＳ ゴシック"/>
        <family val="3"/>
        <charset val="128"/>
      </rPr>
      <t>)</t>
    </r>
    <rPh sb="0" eb="3">
      <t>コウレイシャ</t>
    </rPh>
    <rPh sb="7" eb="10">
      <t>サイイジョウ</t>
    </rPh>
    <phoneticPr fontId="2"/>
  </si>
  <si>
    <t>高齢者ふれあいサロン事業収支決算書</t>
    <rPh sb="12" eb="14">
      <t>シュウシ</t>
    </rPh>
    <rPh sb="14" eb="16">
      <t>ケッサン</t>
    </rPh>
    <rPh sb="16" eb="17">
      <t>ショ</t>
    </rPh>
    <phoneticPr fontId="2"/>
  </si>
  <si>
    <t>合計</t>
    <rPh sb="0" eb="2">
      <t>ゴウケイ</t>
    </rPh>
    <phoneticPr fontId="2"/>
  </si>
  <si>
    <t>月数
(b)</t>
    <rPh sb="0" eb="2">
      <t>ツキスウ</t>
    </rPh>
    <phoneticPr fontId="2"/>
  </si>
  <si>
    <t>合計
(a)×(b)
(c)</t>
    <rPh sb="0" eb="2">
      <t>ゴウケイ</t>
    </rPh>
    <phoneticPr fontId="2"/>
  </si>
  <si>
    <t>助成限度額</t>
  </si>
  <si>
    <t xml:space="preserve">助成金交
付決定額
</t>
    <rPh sb="0" eb="3">
      <t>ジョセイキン</t>
    </rPh>
    <rPh sb="3" eb="4">
      <t>コウ</t>
    </rPh>
    <rPh sb="5" eb="6">
      <t>ツキ</t>
    </rPh>
    <rPh sb="6" eb="8">
      <t>ケッテイ</t>
    </rPh>
    <rPh sb="8" eb="9">
      <t>ガク</t>
    </rPh>
    <phoneticPr fontId="2"/>
  </si>
  <si>
    <t xml:space="preserve">助成
限度額
（月額）
</t>
    <rPh sb="0" eb="2">
      <t>ジョセイ</t>
    </rPh>
    <rPh sb="3" eb="5">
      <t>ゲンド</t>
    </rPh>
    <rPh sb="5" eb="6">
      <t>ガク</t>
    </rPh>
    <rPh sb="8" eb="10">
      <t>ゲツガク</t>
    </rPh>
    <phoneticPr fontId="2"/>
  </si>
  <si>
    <t>開館日数
(d)</t>
    <rPh sb="0" eb="2">
      <t>カイカン</t>
    </rPh>
    <rPh sb="2" eb="4">
      <t>ニッスウ</t>
    </rPh>
    <phoneticPr fontId="2"/>
  </si>
  <si>
    <t>使用料/回
(e)</t>
    <rPh sb="0" eb="3">
      <t>シヨウリョウ</t>
    </rPh>
    <rPh sb="4" eb="5">
      <t>カイ</t>
    </rPh>
    <phoneticPr fontId="2"/>
  </si>
  <si>
    <t>(d)×(e)
計
(f)</t>
    <rPh sb="8" eb="9">
      <t>ケイ</t>
    </rPh>
    <phoneticPr fontId="2"/>
  </si>
  <si>
    <t>電気料
(g)</t>
    <rPh sb="0" eb="2">
      <t>デンキ</t>
    </rPh>
    <rPh sb="2" eb="3">
      <t>リョウ</t>
    </rPh>
    <phoneticPr fontId="2"/>
  </si>
  <si>
    <t>上下
水道料
(h)</t>
    <rPh sb="0" eb="2">
      <t>ジョウゲ</t>
    </rPh>
    <rPh sb="3" eb="5">
      <t>スイドウ</t>
    </rPh>
    <rPh sb="5" eb="6">
      <t>リョウ</t>
    </rPh>
    <phoneticPr fontId="2"/>
  </si>
  <si>
    <t>ガス・
燃料代
(i)</t>
    <rPh sb="4" eb="7">
      <t>ネンリョウダイ</t>
    </rPh>
    <phoneticPr fontId="2"/>
  </si>
  <si>
    <t>(g)(h)(i)
計
(j)</t>
    <rPh sb="10" eb="11">
      <t>ケイ</t>
    </rPh>
    <phoneticPr fontId="2"/>
  </si>
  <si>
    <r>
      <t>４　開設準備費</t>
    </r>
    <r>
      <rPr>
        <sz val="10"/>
        <color theme="1"/>
        <rFont val="ＭＳ 明朝"/>
        <family val="1"/>
        <charset val="128"/>
      </rPr>
      <t>（支払額が確認できる書類（写）を添付）</t>
    </r>
    <rPh sb="2" eb="4">
      <t>カイセツ</t>
    </rPh>
    <rPh sb="4" eb="6">
      <t>ジュンビ</t>
    </rPh>
    <rPh sb="6" eb="7">
      <t>ヒ</t>
    </rPh>
    <rPh sb="8" eb="10">
      <t>シハライ</t>
    </rPh>
    <rPh sb="10" eb="11">
      <t>ガク</t>
    </rPh>
    <rPh sb="12" eb="14">
      <t>カクニン</t>
    </rPh>
    <rPh sb="17" eb="19">
      <t>ショルイ</t>
    </rPh>
    <rPh sb="20" eb="21">
      <t>ウツ</t>
    </rPh>
    <rPh sb="23" eb="25">
      <t>テンプ</t>
    </rPh>
    <phoneticPr fontId="2"/>
  </si>
  <si>
    <r>
      <t>１　賃借料又は使用料</t>
    </r>
    <r>
      <rPr>
        <sz val="10"/>
        <color theme="1"/>
        <rFont val="ＭＳ 明朝"/>
        <family val="1"/>
        <charset val="128"/>
      </rPr>
      <t>（支払額が確認できる書類（写）を添付）</t>
    </r>
    <rPh sb="11" eb="13">
      <t>シハライ</t>
    </rPh>
    <rPh sb="13" eb="14">
      <t>ガク</t>
    </rPh>
    <rPh sb="15" eb="17">
      <t>カクニン</t>
    </rPh>
    <rPh sb="20" eb="22">
      <t>ショルイ</t>
    </rPh>
    <rPh sb="23" eb="24">
      <t>ウツ</t>
    </rPh>
    <rPh sb="26" eb="28">
      <t>テンプ</t>
    </rPh>
    <phoneticPr fontId="2"/>
  </si>
  <si>
    <r>
      <t>２　光熱水費</t>
    </r>
    <r>
      <rPr>
        <sz val="10"/>
        <color theme="1"/>
        <rFont val="ＭＳ 明朝"/>
        <family val="1"/>
        <charset val="128"/>
      </rPr>
      <t>（支払額が確認できる書類（写）を添付）</t>
    </r>
    <rPh sb="2" eb="6">
      <t>コウネツスイヒ</t>
    </rPh>
    <phoneticPr fontId="2"/>
  </si>
  <si>
    <t>契約先</t>
    <rPh sb="0" eb="2">
      <t>ケイヤク</t>
    </rPh>
    <rPh sb="2" eb="3">
      <t>サキ</t>
    </rPh>
    <phoneticPr fontId="2"/>
  </si>
  <si>
    <t>補償内容</t>
    <rPh sb="0" eb="2">
      <t>ホショウ</t>
    </rPh>
    <rPh sb="2" eb="4">
      <t>ナイヨウ</t>
    </rPh>
    <phoneticPr fontId="2"/>
  </si>
  <si>
    <t>支払保険料</t>
    <rPh sb="0" eb="2">
      <t>シハライ</t>
    </rPh>
    <rPh sb="2" eb="5">
      <t>ホケンリョウ</t>
    </rPh>
    <phoneticPr fontId="2"/>
  </si>
  <si>
    <t>死亡</t>
    <rPh sb="0" eb="2">
      <t>シボウ</t>
    </rPh>
    <phoneticPr fontId="2"/>
  </si>
  <si>
    <t>障害</t>
    <rPh sb="0" eb="2">
      <t>ショウガイ</t>
    </rPh>
    <phoneticPr fontId="2"/>
  </si>
  <si>
    <t>後遺障害</t>
    <rPh sb="0" eb="2">
      <t>コウイ</t>
    </rPh>
    <rPh sb="2" eb="4">
      <t>ショウガイ</t>
    </rPh>
    <phoneticPr fontId="2"/>
  </si>
  <si>
    <t>入院</t>
    <rPh sb="0" eb="2">
      <t>ニュウイン</t>
    </rPh>
    <phoneticPr fontId="2"/>
  </si>
  <si>
    <t>通院</t>
    <rPh sb="0" eb="2">
      <t>ツウイン</t>
    </rPh>
    <phoneticPr fontId="2"/>
  </si>
  <si>
    <t>その他</t>
    <rPh sb="2" eb="3">
      <t>タ</t>
    </rPh>
    <phoneticPr fontId="2"/>
  </si>
  <si>
    <t>月額</t>
    <rPh sb="0" eb="1">
      <t>ゲツ</t>
    </rPh>
    <rPh sb="1" eb="2">
      <t>ガク</t>
    </rPh>
    <phoneticPr fontId="2"/>
  </si>
  <si>
    <t>来館者数（人）</t>
    <rPh sb="0" eb="3">
      <t>ライカンシャ</t>
    </rPh>
    <rPh sb="3" eb="4">
      <t>スウ</t>
    </rPh>
    <rPh sb="5" eb="6">
      <t>ニン</t>
    </rPh>
    <phoneticPr fontId="2"/>
  </si>
  <si>
    <t>助成金交付決定額</t>
    <rPh sb="0" eb="3">
      <t>ジョセイキン</t>
    </rPh>
    <rPh sb="3" eb="5">
      <t>コウフ</t>
    </rPh>
    <rPh sb="5" eb="7">
      <t>ケッテイ</t>
    </rPh>
    <rPh sb="7" eb="8">
      <t>ガク</t>
    </rPh>
    <phoneticPr fontId="2"/>
  </si>
  <si>
    <t>助成限度額</t>
    <phoneticPr fontId="2"/>
  </si>
  <si>
    <t>合　　　計</t>
    <rPh sb="0" eb="1">
      <t>ア</t>
    </rPh>
    <rPh sb="4" eb="5">
      <t>ケイ</t>
    </rPh>
    <phoneticPr fontId="2"/>
  </si>
  <si>
    <t>年度 高齢者ふれあいサロン事業助成金</t>
    <rPh sb="0" eb="2">
      <t>ネンド</t>
    </rPh>
    <rPh sb="3" eb="6">
      <t>コウレイシャ</t>
    </rPh>
    <rPh sb="13" eb="15">
      <t>ジギョウ</t>
    </rPh>
    <rPh sb="15" eb="18">
      <t>ジョセイキン</t>
    </rPh>
    <phoneticPr fontId="20"/>
  </si>
  <si>
    <t>既交付額</t>
    <rPh sb="1" eb="3">
      <t>コウフ</t>
    </rPh>
    <phoneticPr fontId="2"/>
  </si>
  <si>
    <t>4月</t>
    <rPh sb="1" eb="2">
      <t>ガツ</t>
    </rPh>
    <phoneticPr fontId="2"/>
  </si>
  <si>
    <t>日開館</t>
    <rPh sb="0" eb="1">
      <t>ニチ</t>
    </rPh>
    <rPh sb="1" eb="3">
      <t>カイカン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</si>
  <si>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</si>
  <si>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</si>
  <si>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</si>
  <si>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</si>
  <si>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</si>
  <si>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</si>
  <si>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</si>
  <si>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</si>
  <si>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</si>
  <si>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</si>
  <si>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</si>
  <si>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　不足額（追加請求額）</t>
    <rPh sb="1" eb="3">
      <t>フソク</t>
    </rPh>
    <rPh sb="3" eb="4">
      <t>ガク</t>
    </rPh>
    <rPh sb="5" eb="7">
      <t>ツイカ</t>
    </rPh>
    <rPh sb="7" eb="9">
      <t>セイキュウ</t>
    </rPh>
    <rPh sb="9" eb="10">
      <t>ガク</t>
    </rPh>
    <phoneticPr fontId="2"/>
  </si>
  <si>
    <t>助成金交
付決定額</t>
    <rPh sb="0" eb="3">
      <t>ジョセイキン</t>
    </rPh>
    <rPh sb="3" eb="4">
      <t>コウ</t>
    </rPh>
    <rPh sb="5" eb="6">
      <t>ツキ</t>
    </rPh>
    <rPh sb="6" eb="8">
      <t>ケッテイ</t>
    </rPh>
    <rPh sb="8" eb="9">
      <t>ガク</t>
    </rPh>
    <phoneticPr fontId="2"/>
  </si>
  <si>
    <t>上記費用のうち傷害保険料内容</t>
    <rPh sb="0" eb="2">
      <t>ジョウキ</t>
    </rPh>
    <rPh sb="2" eb="4">
      <t>ヒヨウ</t>
    </rPh>
    <rPh sb="7" eb="9">
      <t>ショウガイ</t>
    </rPh>
    <rPh sb="9" eb="11">
      <t>ホケン</t>
    </rPh>
    <rPh sb="12" eb="14">
      <t>ナイヨウ</t>
    </rPh>
    <phoneticPr fontId="2"/>
  </si>
  <si>
    <t>○</t>
    <phoneticPr fontId="2"/>
  </si>
  <si>
    <t>名取市○○○○丁目○番○号</t>
    <phoneticPr fontId="2"/>
  </si>
  <si>
    <t>○○○○会</t>
    <phoneticPr fontId="2"/>
  </si>
  <si>
    <t>会長</t>
    <rPh sb="0" eb="2">
      <t>カイチョウ</t>
    </rPh>
    <phoneticPr fontId="2"/>
  </si>
  <si>
    <t>○○　○○</t>
    <phoneticPr fontId="2"/>
  </si>
  <si>
    <t>000</t>
    <phoneticPr fontId="2"/>
  </si>
  <si>
    <t>0000</t>
    <phoneticPr fontId="2"/>
  </si>
  <si>
    <t>○○</t>
    <phoneticPr fontId="2"/>
  </si>
  <si>
    <t>○○○○会館</t>
    <rPh sb="4" eb="6">
      <t>カイカン</t>
    </rPh>
    <phoneticPr fontId="2"/>
  </si>
  <si>
    <t>○○○○丁目○番○号</t>
    <phoneticPr fontId="2"/>
  </si>
  <si>
    <t>000</t>
    <phoneticPr fontId="2"/>
  </si>
  <si>
    <t>ＦＡＸ</t>
    <phoneticPr fontId="2"/>
  </si>
  <si>
    <t>体操、将棋、手芸、茶話会　他</t>
    <phoneticPr fontId="2"/>
  </si>
  <si>
    <t>○○町内会から補助</t>
    <phoneticPr fontId="2"/>
  </si>
  <si>
    <t>　1,000円 × 8回 × 12か月</t>
    <rPh sb="6" eb="7">
      <t>エン</t>
    </rPh>
    <rPh sb="11" eb="12">
      <t>カイ</t>
    </rPh>
    <rPh sb="18" eb="19">
      <t>ゲツ</t>
    </rPh>
    <phoneticPr fontId="2"/>
  </si>
  <si>
    <t>　冬季暖房使用料</t>
    <rPh sb="1" eb="3">
      <t>トウキ</t>
    </rPh>
    <rPh sb="3" eb="5">
      <t>ダンボウ</t>
    </rPh>
    <rPh sb="5" eb="8">
      <t>シヨウリョウ</t>
    </rPh>
    <phoneticPr fontId="2"/>
  </si>
  <si>
    <t>　傷害保険料、茶菓子代、手芸用品代、書類印刷代　他</t>
    <rPh sb="1" eb="6">
      <t>ショウガイホケンリョウ</t>
    </rPh>
    <rPh sb="7" eb="10">
      <t>チャガシ</t>
    </rPh>
    <rPh sb="10" eb="11">
      <t>ダイ</t>
    </rPh>
    <rPh sb="12" eb="14">
      <t>シュゲイ</t>
    </rPh>
    <rPh sb="14" eb="16">
      <t>ヨウヒン</t>
    </rPh>
    <rPh sb="16" eb="17">
      <t>ダイ</t>
    </rPh>
    <rPh sb="18" eb="20">
      <t>ショルイ</t>
    </rPh>
    <rPh sb="20" eb="22">
      <t>インサツ</t>
    </rPh>
    <rPh sb="22" eb="23">
      <t>ダイ</t>
    </rPh>
    <rPh sb="24" eb="25">
      <t>ホカ</t>
    </rPh>
    <phoneticPr fontId="2"/>
  </si>
  <si>
    <t>※自粛した分は別日に開館した。</t>
    <rPh sb="1" eb="3">
      <t>ジシュク</t>
    </rPh>
    <rPh sb="5" eb="6">
      <t>ブン</t>
    </rPh>
    <rPh sb="7" eb="8">
      <t>ベツ</t>
    </rPh>
    <rPh sb="8" eb="9">
      <t>ビ</t>
    </rPh>
    <rPh sb="10" eb="12">
      <t>カイカン</t>
    </rPh>
    <phoneticPr fontId="2"/>
  </si>
  <si>
    <t>暖房使用料</t>
    <rPh sb="0" eb="2">
      <t>ダンボウ</t>
    </rPh>
    <rPh sb="2" eb="5">
      <t>シヨウリョウ</t>
    </rPh>
    <phoneticPr fontId="2"/>
  </si>
  <si>
    <t>○○保障　000</t>
    <rPh sb="2" eb="4">
      <t>ホショウ</t>
    </rPh>
    <phoneticPr fontId="2"/>
  </si>
  <si>
    <t>00000</t>
    <phoneticPr fontId="2"/>
  </si>
  <si>
    <t>00000</t>
    <phoneticPr fontId="2"/>
  </si>
  <si>
    <t>看板</t>
    <rPh sb="0" eb="2">
      <t>カンバン</t>
    </rPh>
    <phoneticPr fontId="2"/>
  </si>
  <si>
    <t>電気ポット</t>
    <rPh sb="0" eb="2">
      <t>デンキ</t>
    </rPh>
    <phoneticPr fontId="2"/>
  </si>
  <si>
    <t>テーブル</t>
  </si>
  <si>
    <t>座布団</t>
    <rPh sb="0" eb="3">
      <t>ザブトン</t>
    </rPh>
    <phoneticPr fontId="2"/>
  </si>
  <si>
    <t>体操DVD</t>
    <rPh sb="0" eb="2">
      <t>タイソウ</t>
    </rPh>
    <phoneticPr fontId="2"/>
  </si>
  <si>
    <t>将棋盤</t>
    <rPh sb="0" eb="3">
      <t>ショウギバン</t>
    </rPh>
    <phoneticPr fontId="2"/>
  </si>
  <si>
    <t>銀行</t>
  </si>
  <si>
    <t>○○○</t>
    <phoneticPr fontId="2"/>
  </si>
  <si>
    <t>支店</t>
  </si>
  <si>
    <t>○○○○　○○○○</t>
    <phoneticPr fontId="2"/>
  </si>
  <si>
    <t>名取市○○○○○丁目○番○号</t>
    <rPh sb="0" eb="3">
      <t>ナトリシ</t>
    </rPh>
    <rPh sb="8" eb="10">
      <t>チョウメ</t>
    </rPh>
    <rPh sb="11" eb="12">
      <t>バン</t>
    </rPh>
    <rPh sb="13" eb="14">
      <t>ゴウ</t>
    </rPh>
    <phoneticPr fontId="2"/>
  </si>
  <si>
    <t>○○○○○○○○</t>
    <phoneticPr fontId="2"/>
  </si>
  <si>
    <t>敷金・礼金</t>
    <rPh sb="0" eb="2">
      <t>シキキン</t>
    </rPh>
    <rPh sb="3" eb="5">
      <t>レイキン</t>
    </rPh>
    <phoneticPr fontId="2"/>
  </si>
  <si>
    <t>（１）高齢者ふれあいサロン事業活動状況報告書</t>
    <rPh sb="13" eb="15">
      <t>ジギョウ</t>
    </rPh>
    <phoneticPr fontId="2"/>
  </si>
  <si>
    <t>（２）高齢者ふれあいサロン事業収支決算書</t>
    <rPh sb="13" eb="15">
      <t>ジギョウ</t>
    </rPh>
    <phoneticPr fontId="2"/>
  </si>
  <si>
    <r>
      <t>（３）高齢者ふれあいサロン事業助成金実績調書</t>
    </r>
    <r>
      <rPr>
        <sz val="10"/>
        <color theme="1"/>
        <rFont val="ＭＳ 明朝"/>
        <family val="1"/>
        <charset val="128"/>
      </rPr>
      <t xml:space="preserve"> 　※領収書等の写しを添付</t>
    </r>
    <rPh sb="13" eb="15">
      <t>ジギョウ</t>
    </rPh>
    <phoneticPr fontId="2"/>
  </si>
  <si>
    <t>年度　高齢者ふれあいサロン事業活動状況報告書</t>
    <rPh sb="0" eb="2">
      <t>ネンド</t>
    </rPh>
    <rPh sb="13" eb="15">
      <t>ジギョウ</t>
    </rPh>
    <phoneticPr fontId="2"/>
  </si>
  <si>
    <t>高齢者ふれあいサロン事業助成金実績調書</t>
    <rPh sb="0" eb="3">
      <t>コウレイシャ</t>
    </rPh>
    <rPh sb="10" eb="12">
      <t>ジギョウ</t>
    </rPh>
    <rPh sb="12" eb="15">
      <t>ジョセイキン</t>
    </rPh>
    <rPh sb="15" eb="17">
      <t>ジッセキ</t>
    </rPh>
    <rPh sb="17" eb="19">
      <t>チョウショ</t>
    </rPh>
    <phoneticPr fontId="2"/>
  </si>
  <si>
    <t>　10円 × 240人 × 8回 × 12か月</t>
    <rPh sb="3" eb="4">
      <t>エン</t>
    </rPh>
    <rPh sb="10" eb="11">
      <t>ニン</t>
    </rPh>
    <rPh sb="15" eb="16">
      <t>カイ</t>
    </rPh>
    <rPh sb="22" eb="23">
      <t>ゲツ</t>
    </rPh>
    <phoneticPr fontId="2"/>
  </si>
  <si>
    <t>（限度額：月額60,000円）</t>
    <rPh sb="1" eb="3">
      <t>ゲンド</t>
    </rPh>
    <rPh sb="3" eb="4">
      <t>ガク</t>
    </rPh>
    <rPh sb="5" eb="7">
      <t>ゲツガク</t>
    </rPh>
    <rPh sb="13" eb="14">
      <t>エン</t>
    </rPh>
    <phoneticPr fontId="2"/>
  </si>
  <si>
    <t>賃借料又は使用料</t>
    <rPh sb="3" eb="4">
      <t>マタ</t>
    </rPh>
    <phoneticPr fontId="2"/>
  </si>
  <si>
    <r>
      <t>開設準備費</t>
    </r>
    <r>
      <rPr>
        <sz val="10"/>
        <color theme="1"/>
        <rFont val="ＭＳ 明朝"/>
        <family val="1"/>
        <charset val="128"/>
      </rPr>
      <t>（初年度のみ）</t>
    </r>
    <rPh sb="6" eb="9">
      <t>ショネンド</t>
    </rPh>
    <phoneticPr fontId="2"/>
  </si>
  <si>
    <t>（限度額：月額10,000円）</t>
    <rPh sb="1" eb="3">
      <t>ゲンド</t>
    </rPh>
    <rPh sb="3" eb="4">
      <t>ガク</t>
    </rPh>
    <rPh sb="5" eb="7">
      <t>ゲツガク</t>
    </rPh>
    <rPh sb="13" eb="14">
      <t>エン</t>
    </rPh>
    <phoneticPr fontId="2"/>
  </si>
  <si>
    <t>（限度額：500,000円）</t>
    <rPh sb="1" eb="3">
      <t>ゲンド</t>
    </rPh>
    <rPh sb="3" eb="4">
      <t>ガク</t>
    </rPh>
    <rPh sb="12" eb="13">
      <t>エン</t>
    </rPh>
    <phoneticPr fontId="2"/>
  </si>
  <si>
    <t>太字：実績額</t>
    <rPh sb="0" eb="2">
      <t>フトジ</t>
    </rPh>
    <rPh sb="3" eb="6">
      <t>ジッセキガク</t>
    </rPh>
    <phoneticPr fontId="2"/>
  </si>
  <si>
    <t>１日あたり</t>
    <rPh sb="1" eb="2">
      <t>ニチ</t>
    </rPh>
    <phoneticPr fontId="2"/>
  </si>
  <si>
    <t>○</t>
  </si>
  <si>
    <t>茶菓子代、手芸用品代、書類印刷代　他</t>
    <rPh sb="0" eb="3">
      <t>チャガシ</t>
    </rPh>
    <rPh sb="3" eb="4">
      <t>ダイ</t>
    </rPh>
    <rPh sb="5" eb="7">
      <t>シュゲイ</t>
    </rPh>
    <rPh sb="7" eb="9">
      <t>ヨウヒン</t>
    </rPh>
    <rPh sb="9" eb="10">
      <t>ダイ</t>
    </rPh>
    <rPh sb="11" eb="13">
      <t>ショルイ</t>
    </rPh>
    <rPh sb="13" eb="15">
      <t>インサツ</t>
    </rPh>
    <rPh sb="15" eb="16">
      <t>ダイ</t>
    </rPh>
    <rPh sb="17" eb="18">
      <t>ホカ</t>
    </rPh>
    <phoneticPr fontId="2"/>
  </si>
  <si>
    <t>費用合計</t>
    <rPh sb="0" eb="2">
      <t>ヒヨウ</t>
    </rPh>
    <rPh sb="2" eb="4">
      <t>ゴウケイ</t>
    </rPh>
    <phoneticPr fontId="2"/>
  </si>
  <si>
    <t>費用合計</t>
    <rPh sb="0" eb="2">
      <t>ヒヨウ</t>
    </rPh>
    <rPh sb="2" eb="4">
      <t>ゴウケイ</t>
    </rPh>
    <rPh sb="3" eb="4">
      <t>ケイ</t>
    </rPh>
    <phoneticPr fontId="2"/>
  </si>
  <si>
    <t>○○　○○</t>
  </si>
  <si>
    <t>決算額</t>
    <rPh sb="0" eb="2">
      <t>ケッサン</t>
    </rPh>
    <rPh sb="2" eb="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</si>
</sst>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\-0;;@"/>
    <numFmt numFmtId="177" formatCode="0000000"/>
  </numFmts>
  <fonts count="4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rgb="FFFF0000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HG明朝E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</cellStyleXfs>
  <cellXfs count="5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1" xfId="0" applyFont="1" applyFill="1" applyBorder="1" applyAlignment="1"/>
    <xf numFmtId="49" fontId="4" fillId="0" borderId="7" xfId="0" applyNumberFormat="1" applyFont="1" applyFill="1" applyBorder="1" applyAlignment="1">
      <alignment horizontal="right"/>
    </xf>
    <xf numFmtId="0" fontId="4" fillId="0" borderId="7" xfId="0" applyFont="1" applyFill="1" applyBorder="1" applyAlignment="1"/>
    <xf numFmtId="0" fontId="4" fillId="0" borderId="12" xfId="0" applyFont="1" applyFill="1" applyBorder="1" applyAlignment="1"/>
    <xf numFmtId="49" fontId="4" fillId="0" borderId="11" xfId="0" applyNumberFormat="1" applyFont="1" applyFill="1" applyBorder="1" applyAlignment="1">
      <alignment horizontal="right"/>
    </xf>
    <xf numFmtId="0" fontId="4" fillId="0" borderId="11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8" fillId="0" borderId="0" xfId="0" applyFont="1" applyAlignment="1"/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38" fontId="4" fillId="0" borderId="0" xfId="1" applyFont="1" applyFill="1" applyBorder="1" applyAlignment="1">
      <alignment vertical="center"/>
    </xf>
    <xf numFmtId="0" fontId="10" fillId="0" borderId="0" xfId="0" applyFont="1" applyFill="1" applyBorder="1" applyAlignment="1"/>
    <xf numFmtId="0" fontId="5" fillId="0" borderId="12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Alignment="1"/>
    <xf numFmtId="0" fontId="12" fillId="0" borderId="12" xfId="0" applyFont="1" applyFill="1" applyBorder="1" applyAlignment="1">
      <alignment shrinkToFit="1"/>
    </xf>
    <xf numFmtId="38" fontId="3" fillId="0" borderId="0" xfId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5" fillId="0" borderId="1" xfId="0" applyFont="1" applyFill="1" applyBorder="1" applyAlignment="1"/>
    <xf numFmtId="38" fontId="4" fillId="0" borderId="0" xfId="1" applyFont="1" applyFill="1" applyBorder="1" applyAlignment="1"/>
    <xf numFmtId="38" fontId="3" fillId="0" borderId="0" xfId="1" applyFont="1" applyFill="1" applyBorder="1" applyAlignment="1"/>
    <xf numFmtId="38" fontId="3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4" fillId="0" borderId="0" xfId="1" applyFont="1" applyAlignment="1"/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15" fillId="0" borderId="15" xfId="2" applyFont="1" applyBorder="1" applyAlignment="1">
      <alignment vertical="center"/>
    </xf>
    <xf numFmtId="0" fontId="15" fillId="0" borderId="20" xfId="2" applyFont="1" applyBorder="1" applyAlignment="1">
      <alignment vertical="center"/>
    </xf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21" fillId="0" borderId="0" xfId="2" applyFont="1" applyAlignment="1"/>
    <xf numFmtId="0" fontId="23" fillId="0" borderId="0" xfId="2" applyFont="1" applyAlignment="1"/>
    <xf numFmtId="0" fontId="15" fillId="0" borderId="0" xfId="2" applyFont="1" applyBorder="1" applyAlignment="1">
      <alignment horizontal="distributed" vertical="center"/>
    </xf>
    <xf numFmtId="0" fontId="22" fillId="0" borderId="0" xfId="2" applyFont="1" applyAlignment="1">
      <alignment vertical="center" justifyLastLine="1"/>
    </xf>
    <xf numFmtId="0" fontId="14" fillId="0" borderId="0" xfId="2" applyFont="1" applyAlignment="1"/>
    <xf numFmtId="0" fontId="15" fillId="0" borderId="0" xfId="2" applyFont="1"/>
    <xf numFmtId="0" fontId="14" fillId="0" borderId="0" xfId="2" applyFont="1" applyBorder="1" applyAlignment="1">
      <alignment vertical="center"/>
    </xf>
    <xf numFmtId="0" fontId="15" fillId="0" borderId="0" xfId="2" applyFont="1" applyAlignment="1"/>
    <xf numFmtId="0" fontId="15" fillId="0" borderId="20" xfId="2" applyFont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0" fontId="24" fillId="0" borderId="4" xfId="2" applyFont="1" applyBorder="1"/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4" fillId="0" borderId="0" xfId="2" applyAlignment="1">
      <alignment vertical="center"/>
    </xf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vertical="center"/>
    </xf>
    <xf numFmtId="0" fontId="15" fillId="0" borderId="0" xfId="2" applyFont="1" applyFill="1" applyAlignment="1">
      <alignment horizontal="center" vertical="center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8" fontId="4" fillId="0" borderId="0" xfId="1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8" fontId="4" fillId="0" borderId="0" xfId="1" applyFont="1" applyAlignment="1">
      <alignment vertical="top"/>
    </xf>
    <xf numFmtId="38" fontId="4" fillId="0" borderId="0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38" fontId="3" fillId="0" borderId="11" xfId="1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38" fontId="5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top" wrapText="1"/>
    </xf>
    <xf numFmtId="38" fontId="6" fillId="0" borderId="0" xfId="1" applyFont="1" applyFill="1" applyBorder="1" applyAlignment="1">
      <alignment vertical="top"/>
    </xf>
    <xf numFmtId="0" fontId="3" fillId="0" borderId="1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21" fillId="0" borderId="4" xfId="2" applyFont="1" applyBorder="1" applyAlignment="1">
      <alignment vertical="center"/>
    </xf>
    <xf numFmtId="0" fontId="23" fillId="0" borderId="4" xfId="2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38" fontId="3" fillId="0" borderId="0" xfId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38" fontId="34" fillId="0" borderId="0" xfId="1" applyFont="1" applyFill="1" applyBorder="1" applyAlignment="1">
      <alignment vertical="center"/>
    </xf>
    <xf numFmtId="38" fontId="33" fillId="0" borderId="0" xfId="1" applyFont="1" applyFill="1" applyBorder="1" applyAlignment="1"/>
    <xf numFmtId="38" fontId="34" fillId="0" borderId="0" xfId="1" applyFont="1" applyFill="1" applyBorder="1" applyAlignment="1"/>
    <xf numFmtId="38" fontId="34" fillId="0" borderId="0" xfId="1" applyFont="1" applyFill="1" applyBorder="1" applyAlignment="1">
      <alignment vertical="center" wrapText="1"/>
    </xf>
    <xf numFmtId="38" fontId="38" fillId="0" borderId="0" xfId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right" vertical="center"/>
    </xf>
    <xf numFmtId="38" fontId="34" fillId="0" borderId="0" xfId="1" applyFont="1" applyFill="1" applyBorder="1" applyAlignment="1">
      <alignment horizontal="left" vertical="center" wrapText="1"/>
    </xf>
    <xf numFmtId="0" fontId="33" fillId="0" borderId="0" xfId="0" applyNumberFormat="1" applyFont="1" applyAlignment="1">
      <alignment horizontal="left" vertical="top" wrapText="1"/>
    </xf>
    <xf numFmtId="0" fontId="34" fillId="0" borderId="1" xfId="0" applyFont="1" applyFill="1" applyBorder="1" applyAlignment="1"/>
    <xf numFmtId="38" fontId="33" fillId="0" borderId="0" xfId="1" applyFont="1" applyFill="1" applyBorder="1" applyAlignment="1">
      <alignment horizontal="right"/>
    </xf>
    <xf numFmtId="38" fontId="42" fillId="0" borderId="0" xfId="1" applyFont="1" applyFill="1" applyBorder="1" applyAlignment="1">
      <alignment vertical="top" wrapText="1"/>
    </xf>
    <xf numFmtId="38" fontId="42" fillId="0" borderId="0" xfId="1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8" fontId="3" fillId="0" borderId="0" xfId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 shrinkToFit="1"/>
    </xf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12" fillId="0" borderId="0" xfId="0" applyFont="1"/>
    <xf numFmtId="38" fontId="45" fillId="0" borderId="0" xfId="1" applyFont="1" applyFill="1" applyBorder="1" applyAlignment="1">
      <alignment vertical="center"/>
    </xf>
    <xf numFmtId="0" fontId="45" fillId="0" borderId="0" xfId="0" applyFont="1" applyFill="1" applyBorder="1" applyAlignment="1"/>
    <xf numFmtId="0" fontId="45" fillId="0" borderId="0" xfId="0" applyFont="1" applyFill="1" applyBorder="1" applyAlignment="1">
      <alignment vertical="center"/>
    </xf>
    <xf numFmtId="0" fontId="33" fillId="0" borderId="0" xfId="0" applyFont="1" applyFill="1" applyBorder="1" applyAlignment="1"/>
    <xf numFmtId="0" fontId="39" fillId="0" borderId="0" xfId="0" applyFont="1" applyFill="1" applyBorder="1" applyAlignment="1"/>
    <xf numFmtId="0" fontId="34" fillId="0" borderId="0" xfId="0" applyFont="1" applyFill="1" applyBorder="1" applyAlignment="1"/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4" fillId="0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49" fontId="4" fillId="2" borderId="1" xfId="0" applyNumberFormat="1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left" shrinkToFit="1"/>
    </xf>
    <xf numFmtId="0" fontId="6" fillId="0" borderId="3" xfId="0" applyFont="1" applyBorder="1" applyAlignment="1">
      <alignment horizontal="center" vertical="top" shrinkToFit="1"/>
    </xf>
    <xf numFmtId="0" fontId="7" fillId="0" borderId="0" xfId="0" applyFont="1" applyAlignment="1">
      <alignment horizontal="center" vertical="top" shrinkToFit="1"/>
    </xf>
    <xf numFmtId="0" fontId="4" fillId="0" borderId="0" xfId="0" applyFont="1" applyAlignment="1">
      <alignment horizontal="left" vertical="top" wrapText="1"/>
    </xf>
    <xf numFmtId="38" fontId="4" fillId="0" borderId="4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38" fontId="5" fillId="0" borderId="4" xfId="1" applyFont="1" applyFill="1" applyBorder="1" applyAlignment="1">
      <alignment horizontal="right"/>
    </xf>
    <xf numFmtId="38" fontId="4" fillId="0" borderId="1" xfId="1" applyFont="1" applyFill="1" applyBorder="1" applyAlignment="1">
      <alignment horizontal="right"/>
    </xf>
    <xf numFmtId="38" fontId="4" fillId="2" borderId="4" xfId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 shrinkToFit="1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left" shrinkToFit="1"/>
    </xf>
    <xf numFmtId="0" fontId="4" fillId="2" borderId="8" xfId="0" applyFont="1" applyFill="1" applyBorder="1" applyAlignment="1">
      <alignment horizontal="left" shrinkToFit="1"/>
    </xf>
    <xf numFmtId="0" fontId="9" fillId="0" borderId="13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right" shrinkToFit="1"/>
    </xf>
    <xf numFmtId="0" fontId="4" fillId="2" borderId="2" xfId="0" applyFont="1" applyFill="1" applyBorder="1" applyAlignment="1">
      <alignment horizontal="right" shrinkToFit="1"/>
    </xf>
    <xf numFmtId="38" fontId="4" fillId="0" borderId="11" xfId="1" applyFont="1" applyFill="1" applyBorder="1" applyAlignment="1">
      <alignment horizontal="right" shrinkToFit="1"/>
    </xf>
    <xf numFmtId="38" fontId="4" fillId="0" borderId="2" xfId="1" applyFont="1" applyFill="1" applyBorder="1" applyAlignment="1">
      <alignment horizontal="right" shrinkToFit="1"/>
    </xf>
    <xf numFmtId="0" fontId="4" fillId="2" borderId="13" xfId="0" applyFont="1" applyFill="1" applyBorder="1" applyAlignment="1">
      <alignment horizontal="right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shrinkToFit="1"/>
    </xf>
    <xf numFmtId="0" fontId="4" fillId="0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shrinkToFit="1"/>
    </xf>
    <xf numFmtId="0" fontId="35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right" shrinkToFi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/>
    </xf>
    <xf numFmtId="38" fontId="5" fillId="0" borderId="13" xfId="1" applyFont="1" applyFill="1" applyBorder="1" applyAlignment="1">
      <alignment horizontal="right"/>
    </xf>
    <xf numFmtId="38" fontId="5" fillId="0" borderId="11" xfId="1" applyFont="1" applyFill="1" applyBorder="1" applyAlignment="1">
      <alignment horizontal="right"/>
    </xf>
    <xf numFmtId="0" fontId="4" fillId="0" borderId="13" xfId="0" applyFont="1" applyFill="1" applyBorder="1" applyAlignment="1">
      <alignment horizontal="left" shrinkToFit="1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2" fillId="0" borderId="13" xfId="0" applyFont="1" applyFill="1" applyBorder="1" applyAlignment="1">
      <alignment horizontal="left" shrinkToFit="1"/>
    </xf>
    <xf numFmtId="38" fontId="4" fillId="2" borderId="13" xfId="1" applyFont="1" applyFill="1" applyBorder="1" applyAlignment="1">
      <alignment horizontal="right"/>
    </xf>
    <xf numFmtId="38" fontId="4" fillId="2" borderId="11" xfId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11" xfId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 shrinkToFit="1"/>
    </xf>
    <xf numFmtId="0" fontId="12" fillId="2" borderId="11" xfId="0" applyFont="1" applyFill="1" applyBorder="1" applyAlignment="1">
      <alignment horizontal="left" shrinkToFit="1"/>
    </xf>
    <xf numFmtId="0" fontId="12" fillId="2" borderId="2" xfId="0" applyFont="1" applyFill="1" applyBorder="1" applyAlignment="1">
      <alignment horizontal="left" shrinkToFit="1"/>
    </xf>
    <xf numFmtId="0" fontId="12" fillId="2" borderId="12" xfId="0" applyFont="1" applyFill="1" applyBorder="1" applyAlignment="1">
      <alignment horizontal="left" shrinkToFit="1"/>
    </xf>
    <xf numFmtId="0" fontId="12" fillId="0" borderId="1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 shrinkToFit="1"/>
    </xf>
    <xf numFmtId="0" fontId="5" fillId="0" borderId="13" xfId="0" applyFont="1" applyFill="1" applyBorder="1" applyAlignment="1">
      <alignment horizontal="center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2" xfId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0" borderId="2" xfId="1" applyFont="1" applyFill="1" applyBorder="1" applyAlignment="1">
      <alignment horizontal="right" vertical="center" shrinkToFi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right" vertical="center" shrinkToFit="1"/>
    </xf>
    <xf numFmtId="38" fontId="3" fillId="0" borderId="3" xfId="1" applyFont="1" applyFill="1" applyBorder="1" applyAlignment="1">
      <alignment horizontal="right" vertical="center" shrinkToFit="1"/>
    </xf>
    <xf numFmtId="38" fontId="3" fillId="0" borderId="7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9" xfId="1" applyFont="1" applyFill="1" applyBorder="1" applyAlignment="1">
      <alignment horizontal="right" vertical="center" shrinkToFit="1"/>
    </xf>
    <xf numFmtId="38" fontId="3" fillId="0" borderId="1" xfId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38" fontId="3" fillId="0" borderId="3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righ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left" vertical="center" shrinkToFit="1"/>
    </xf>
    <xf numFmtId="38" fontId="11" fillId="0" borderId="3" xfId="1" applyFont="1" applyFill="1" applyBorder="1" applyAlignment="1">
      <alignment horizontal="left" vertical="center" shrinkToFit="1"/>
    </xf>
    <xf numFmtId="38" fontId="11" fillId="0" borderId="6" xfId="1" applyFont="1" applyFill="1" applyBorder="1" applyAlignment="1">
      <alignment horizontal="left" vertical="center" shrinkToFit="1"/>
    </xf>
    <xf numFmtId="38" fontId="3" fillId="2" borderId="11" xfId="1" applyFont="1" applyFill="1" applyBorder="1" applyAlignment="1">
      <alignment horizontal="right" vertical="center"/>
    </xf>
    <xf numFmtId="38" fontId="3" fillId="2" borderId="2" xfId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 shrinkToFit="1"/>
    </xf>
    <xf numFmtId="0" fontId="32" fillId="0" borderId="0" xfId="2" applyFont="1" applyAlignment="1">
      <alignment horizontal="center" vertical="top"/>
    </xf>
    <xf numFmtId="0" fontId="21" fillId="3" borderId="16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21" fillId="2" borderId="16" xfId="2" applyFont="1" applyFill="1" applyBorder="1" applyAlignment="1">
      <alignment horizontal="center" vertical="center"/>
    </xf>
    <xf numFmtId="0" fontId="21" fillId="2" borderId="4" xfId="2" applyFont="1" applyFill="1" applyBorder="1" applyAlignment="1">
      <alignment horizontal="center" vertical="center"/>
    </xf>
    <xf numFmtId="0" fontId="21" fillId="2" borderId="15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 textRotation="255"/>
    </xf>
    <xf numFmtId="0" fontId="15" fillId="0" borderId="19" xfId="2" applyFont="1" applyBorder="1" applyAlignment="1">
      <alignment horizontal="center" vertical="center" textRotation="255"/>
    </xf>
    <xf numFmtId="0" fontId="15" fillId="0" borderId="20" xfId="2" applyFont="1" applyBorder="1" applyAlignment="1">
      <alignment horizontal="center" vertical="center" textRotation="255"/>
    </xf>
    <xf numFmtId="0" fontId="15" fillId="0" borderId="21" xfId="2" applyFont="1" applyBorder="1" applyAlignment="1">
      <alignment horizontal="center" vertical="center" textRotation="255"/>
    </xf>
    <xf numFmtId="0" fontId="15" fillId="0" borderId="18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4" fillId="0" borderId="18" xfId="2" applyBorder="1" applyAlignment="1">
      <alignment horizontal="center" vertical="center"/>
    </xf>
    <xf numFmtId="0" fontId="14" fillId="0" borderId="0" xfId="2" applyAlignment="1">
      <alignment horizontal="center" vertical="center"/>
    </xf>
    <xf numFmtId="0" fontId="14" fillId="0" borderId="19" xfId="2" applyBorder="1" applyAlignment="1">
      <alignment horizontal="center" vertical="center"/>
    </xf>
    <xf numFmtId="0" fontId="14" fillId="0" borderId="20" xfId="2" applyBorder="1" applyAlignment="1">
      <alignment horizontal="center" vertical="center"/>
    </xf>
    <xf numFmtId="0" fontId="14" fillId="0" borderId="4" xfId="2" applyBorder="1" applyAlignment="1">
      <alignment horizontal="center" vertical="center"/>
    </xf>
    <xf numFmtId="0" fontId="14" fillId="0" borderId="21" xfId="2" applyBorder="1" applyAlignment="1">
      <alignment horizontal="center" vertical="center"/>
    </xf>
    <xf numFmtId="49" fontId="15" fillId="0" borderId="15" xfId="2" applyNumberFormat="1" applyFont="1" applyBorder="1" applyAlignment="1">
      <alignment horizontal="left" vertical="center"/>
    </xf>
    <xf numFmtId="49" fontId="15" fillId="0" borderId="16" xfId="2" applyNumberFormat="1" applyFont="1" applyBorder="1" applyAlignment="1">
      <alignment horizontal="left" vertical="center"/>
    </xf>
    <xf numFmtId="49" fontId="15" fillId="0" borderId="17" xfId="2" applyNumberFormat="1" applyFont="1" applyBorder="1" applyAlignment="1">
      <alignment horizontal="left" vertical="center"/>
    </xf>
    <xf numFmtId="49" fontId="15" fillId="0" borderId="20" xfId="2" applyNumberFormat="1" applyFont="1" applyBorder="1" applyAlignment="1">
      <alignment horizontal="left" vertical="center"/>
    </xf>
    <xf numFmtId="49" fontId="15" fillId="0" borderId="4" xfId="2" applyNumberFormat="1" applyFont="1" applyBorder="1" applyAlignment="1">
      <alignment horizontal="left" vertical="center"/>
    </xf>
    <xf numFmtId="49" fontId="15" fillId="0" borderId="21" xfId="2" applyNumberFormat="1" applyFont="1" applyBorder="1" applyAlignment="1">
      <alignment horizontal="left" vertical="center"/>
    </xf>
    <xf numFmtId="0" fontId="25" fillId="0" borderId="22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 textRotation="255"/>
    </xf>
    <xf numFmtId="0" fontId="15" fillId="0" borderId="17" xfId="2" applyFont="1" applyBorder="1" applyAlignment="1">
      <alignment horizontal="center" vertical="center" textRotation="255"/>
    </xf>
    <xf numFmtId="0" fontId="14" fillId="0" borderId="23" xfId="2" applyBorder="1" applyAlignment="1">
      <alignment horizontal="center" vertical="center"/>
    </xf>
    <xf numFmtId="0" fontId="15" fillId="0" borderId="15" xfId="2" applyFont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/>
    </xf>
    <xf numFmtId="0" fontId="31" fillId="2" borderId="16" xfId="2" applyFont="1" applyFill="1" applyBorder="1" applyAlignment="1">
      <alignment horizontal="center" vertical="center"/>
    </xf>
    <xf numFmtId="0" fontId="31" fillId="2" borderId="17" xfId="2" applyFont="1" applyFill="1" applyBorder="1" applyAlignment="1">
      <alignment horizontal="center" vertical="center"/>
    </xf>
    <xf numFmtId="0" fontId="31" fillId="2" borderId="20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31" fillId="2" borderId="21" xfId="2" applyFont="1" applyFill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177" fontId="30" fillId="2" borderId="15" xfId="2" applyNumberFormat="1" applyFont="1" applyFill="1" applyBorder="1" applyAlignment="1">
      <alignment horizontal="center" vertical="center"/>
    </xf>
    <xf numFmtId="177" fontId="31" fillId="2" borderId="16" xfId="2" applyNumberFormat="1" applyFont="1" applyFill="1" applyBorder="1" applyAlignment="1">
      <alignment horizontal="center" vertical="center"/>
    </xf>
    <xf numFmtId="177" fontId="31" fillId="2" borderId="17" xfId="2" applyNumberFormat="1" applyFont="1" applyFill="1" applyBorder="1" applyAlignment="1">
      <alignment horizontal="center" vertical="center"/>
    </xf>
    <xf numFmtId="177" fontId="31" fillId="2" borderId="20" xfId="2" applyNumberFormat="1" applyFont="1" applyFill="1" applyBorder="1" applyAlignment="1">
      <alignment horizontal="center" vertical="center"/>
    </xf>
    <xf numFmtId="177" fontId="31" fillId="2" borderId="4" xfId="2" applyNumberFormat="1" applyFont="1" applyFill="1" applyBorder="1" applyAlignment="1">
      <alignment horizontal="center" vertical="center"/>
    </xf>
    <xf numFmtId="177" fontId="31" fillId="2" borderId="21" xfId="2" applyNumberFormat="1" applyFont="1" applyFill="1" applyBorder="1" applyAlignment="1">
      <alignment horizontal="center" vertical="center"/>
    </xf>
    <xf numFmtId="0" fontId="21" fillId="3" borderId="17" xfId="2" applyFont="1" applyFill="1" applyBorder="1" applyAlignment="1">
      <alignment horizontal="center" vertical="center"/>
    </xf>
    <xf numFmtId="0" fontId="21" fillId="3" borderId="21" xfId="2" applyFont="1" applyFill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7" fillId="0" borderId="0" xfId="2" applyFont="1" applyFill="1" applyAlignment="1">
      <alignment horizontal="center" vertical="center"/>
    </xf>
    <xf numFmtId="0" fontId="15" fillId="0" borderId="0" xfId="2" applyFont="1" applyAlignment="1">
      <alignment horizontal="distributed" vertical="center"/>
    </xf>
    <xf numFmtId="0" fontId="15" fillId="0" borderId="0" xfId="2" applyFont="1" applyFill="1" applyAlignment="1">
      <alignment horizontal="right" vertical="center"/>
    </xf>
    <xf numFmtId="0" fontId="22" fillId="0" borderId="0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15" fillId="0" borderId="15" xfId="2" applyFont="1" applyBorder="1" applyAlignment="1">
      <alignment horizontal="right" vertical="center"/>
    </xf>
    <xf numFmtId="0" fontId="15" fillId="0" borderId="17" xfId="2" applyFont="1" applyBorder="1" applyAlignment="1">
      <alignment horizontal="right" vertical="center"/>
    </xf>
    <xf numFmtId="0" fontId="15" fillId="0" borderId="16" xfId="2" applyFont="1" applyBorder="1" applyAlignment="1">
      <alignment horizontal="right" vertical="center"/>
    </xf>
    <xf numFmtId="0" fontId="22" fillId="0" borderId="18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38" fontId="4" fillId="0" borderId="1" xfId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177" fontId="4" fillId="0" borderId="2" xfId="1" applyNumberFormat="1" applyFont="1" applyFill="1" applyBorder="1" applyAlignment="1">
      <alignment horizontal="center"/>
    </xf>
    <xf numFmtId="176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shrinkToFit="1"/>
    </xf>
    <xf numFmtId="0" fontId="4" fillId="0" borderId="0" xfId="0" applyFont="1" applyAlignment="1">
      <alignment horizontal="center" vertical="top" wrapText="1"/>
    </xf>
    <xf numFmtId="0" fontId="4" fillId="0" borderId="2" xfId="0" applyFont="1" applyFill="1" applyBorder="1" applyAlignment="1">
      <alignment horizontal="center" shrinkToFit="1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29" fillId="0" borderId="0" xfId="0" applyFont="1" applyAlignment="1">
      <alignment horizontal="center" vertical="top"/>
    </xf>
    <xf numFmtId="38" fontId="33" fillId="0" borderId="2" xfId="1" applyFont="1" applyFill="1" applyBorder="1" applyAlignment="1">
      <alignment horizontal="right"/>
    </xf>
    <xf numFmtId="38" fontId="33" fillId="0" borderId="4" xfId="1" applyFont="1" applyFill="1" applyBorder="1" applyAlignment="1">
      <alignment horizontal="right"/>
    </xf>
    <xf numFmtId="38" fontId="33" fillId="2" borderId="4" xfId="1" applyFont="1" applyFill="1" applyBorder="1" applyAlignment="1">
      <alignment horizontal="right"/>
    </xf>
    <xf numFmtId="38" fontId="39" fillId="0" borderId="4" xfId="1" applyFont="1" applyFill="1" applyBorder="1" applyAlignment="1">
      <alignment horizontal="right"/>
    </xf>
    <xf numFmtId="38" fontId="33" fillId="0" borderId="1" xfId="1" applyFont="1" applyFill="1" applyBorder="1" applyAlignment="1">
      <alignment horizontal="right"/>
    </xf>
    <xf numFmtId="49" fontId="33" fillId="2" borderId="1" xfId="0" applyNumberFormat="1" applyFont="1" applyFill="1" applyBorder="1" applyAlignment="1">
      <alignment horizontal="center" shrinkToFit="1"/>
    </xf>
    <xf numFmtId="0" fontId="33" fillId="2" borderId="0" xfId="0" applyFont="1" applyFill="1" applyAlignment="1">
      <alignment horizontal="left"/>
    </xf>
    <xf numFmtId="0" fontId="33" fillId="2" borderId="2" xfId="0" applyFont="1" applyFill="1" applyBorder="1" applyAlignment="1">
      <alignment horizontal="center" shrinkToFit="1"/>
    </xf>
    <xf numFmtId="0" fontId="33" fillId="2" borderId="2" xfId="0" applyFont="1" applyFill="1" applyBorder="1" applyAlignment="1">
      <alignment horizontal="left" shrinkToFit="1"/>
    </xf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right"/>
    </xf>
    <xf numFmtId="0" fontId="33" fillId="2" borderId="1" xfId="0" applyFont="1" applyFill="1" applyBorder="1" applyAlignment="1">
      <alignment horizontal="center" shrinkToFit="1"/>
    </xf>
    <xf numFmtId="0" fontId="34" fillId="2" borderId="1" xfId="0" applyFont="1" applyFill="1" applyBorder="1" applyAlignment="1">
      <alignment horizontal="right"/>
    </xf>
    <xf numFmtId="38" fontId="33" fillId="0" borderId="11" xfId="1" applyFont="1" applyFill="1" applyBorder="1" applyAlignment="1">
      <alignment horizontal="right"/>
    </xf>
    <xf numFmtId="0" fontId="33" fillId="2" borderId="11" xfId="0" applyFont="1" applyFill="1" applyBorder="1" applyAlignment="1">
      <alignment horizontal="right"/>
    </xf>
    <xf numFmtId="0" fontId="33" fillId="2" borderId="2" xfId="0" applyFont="1" applyFill="1" applyBorder="1" applyAlignment="1">
      <alignment horizontal="right"/>
    </xf>
    <xf numFmtId="0" fontId="33" fillId="2" borderId="13" xfId="0" applyFont="1" applyFill="1" applyBorder="1" applyAlignment="1">
      <alignment horizontal="right"/>
    </xf>
    <xf numFmtId="0" fontId="33" fillId="0" borderId="13" xfId="0" applyFont="1" applyFill="1" applyBorder="1" applyAlignment="1">
      <alignment horizontal="right"/>
    </xf>
    <xf numFmtId="0" fontId="33" fillId="2" borderId="13" xfId="0" applyFont="1" applyFill="1" applyBorder="1" applyAlignment="1">
      <alignment horizontal="left" shrinkToFit="1"/>
    </xf>
    <xf numFmtId="0" fontId="33" fillId="0" borderId="0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left"/>
    </xf>
    <xf numFmtId="0" fontId="33" fillId="2" borderId="8" xfId="0" applyFont="1" applyFill="1" applyBorder="1" applyAlignment="1">
      <alignment horizontal="left"/>
    </xf>
    <xf numFmtId="49" fontId="33" fillId="2" borderId="0" xfId="0" applyNumberFormat="1" applyFont="1" applyFill="1" applyBorder="1" applyAlignment="1">
      <alignment horizontal="center"/>
    </xf>
    <xf numFmtId="49" fontId="33" fillId="2" borderId="1" xfId="0" applyNumberFormat="1" applyFont="1" applyFill="1" applyBorder="1" applyAlignment="1">
      <alignment horizontal="center"/>
    </xf>
    <xf numFmtId="38" fontId="39" fillId="0" borderId="1" xfId="1" applyFont="1" applyFill="1" applyBorder="1" applyAlignment="1">
      <alignment horizontal="right"/>
    </xf>
    <xf numFmtId="0" fontId="33" fillId="2" borderId="13" xfId="0" applyFont="1" applyFill="1" applyBorder="1" applyAlignment="1">
      <alignment horizontal="center"/>
    </xf>
    <xf numFmtId="38" fontId="33" fillId="2" borderId="13" xfId="1" applyFont="1" applyFill="1" applyBorder="1" applyAlignment="1">
      <alignment horizontal="right"/>
    </xf>
    <xf numFmtId="38" fontId="33" fillId="2" borderId="11" xfId="1" applyFont="1" applyFill="1" applyBorder="1" applyAlignment="1">
      <alignment horizontal="right"/>
    </xf>
    <xf numFmtId="0" fontId="40" fillId="2" borderId="11" xfId="0" applyFont="1" applyFill="1" applyBorder="1" applyAlignment="1">
      <alignment horizontal="left" shrinkToFit="1"/>
    </xf>
    <xf numFmtId="0" fontId="40" fillId="2" borderId="2" xfId="0" applyFont="1" applyFill="1" applyBorder="1" applyAlignment="1">
      <alignment horizontal="left" shrinkToFit="1"/>
    </xf>
    <xf numFmtId="0" fontId="40" fillId="2" borderId="12" xfId="0" applyFont="1" applyFill="1" applyBorder="1" applyAlignment="1">
      <alignment horizontal="left" shrinkToFit="1"/>
    </xf>
    <xf numFmtId="38" fontId="39" fillId="0" borderId="13" xfId="1" applyFont="1" applyFill="1" applyBorder="1" applyAlignment="1">
      <alignment horizontal="right"/>
    </xf>
    <xf numFmtId="38" fontId="39" fillId="0" borderId="11" xfId="1" applyFont="1" applyFill="1" applyBorder="1" applyAlignment="1">
      <alignment horizontal="right"/>
    </xf>
    <xf numFmtId="38" fontId="33" fillId="0" borderId="13" xfId="1" applyFont="1" applyFill="1" applyBorder="1" applyAlignment="1">
      <alignment horizontal="right"/>
    </xf>
    <xf numFmtId="0" fontId="40" fillId="2" borderId="13" xfId="0" applyFont="1" applyFill="1" applyBorder="1" applyAlignment="1">
      <alignment horizontal="left" shrinkToFit="1"/>
    </xf>
    <xf numFmtId="0" fontId="33" fillId="0" borderId="13" xfId="0" applyFont="1" applyFill="1" applyBorder="1" applyAlignment="1">
      <alignment horizontal="left" shrinkToFit="1"/>
    </xf>
    <xf numFmtId="0" fontId="33" fillId="0" borderId="0" xfId="0" applyNumberFormat="1" applyFont="1" applyFill="1" applyBorder="1" applyAlignment="1">
      <alignment horizontal="center"/>
    </xf>
    <xf numFmtId="38" fontId="34" fillId="0" borderId="11" xfId="1" applyFont="1" applyFill="1" applyBorder="1" applyAlignment="1">
      <alignment horizontal="right" vertical="center" shrinkToFit="1"/>
    </xf>
    <xf numFmtId="38" fontId="34" fillId="0" borderId="2" xfId="1" applyFont="1" applyFill="1" applyBorder="1" applyAlignment="1">
      <alignment horizontal="right" vertical="center" shrinkToFit="1"/>
    </xf>
    <xf numFmtId="38" fontId="34" fillId="2" borderId="11" xfId="1" applyFont="1" applyFill="1" applyBorder="1" applyAlignment="1">
      <alignment horizontal="right" vertical="center" shrinkToFit="1"/>
    </xf>
    <xf numFmtId="38" fontId="34" fillId="2" borderId="2" xfId="1" applyFont="1" applyFill="1" applyBorder="1" applyAlignment="1">
      <alignment horizontal="right" vertical="center" shrinkToFit="1"/>
    </xf>
    <xf numFmtId="0" fontId="42" fillId="2" borderId="13" xfId="0" applyFont="1" applyFill="1" applyBorder="1" applyAlignment="1">
      <alignment horizontal="center" vertical="center" shrinkToFit="1"/>
    </xf>
    <xf numFmtId="0" fontId="42" fillId="2" borderId="14" xfId="0" applyFont="1" applyFill="1" applyBorder="1" applyAlignment="1">
      <alignment horizontal="center" vertical="center" shrinkToFit="1"/>
    </xf>
    <xf numFmtId="38" fontId="34" fillId="0" borderId="7" xfId="1" applyFont="1" applyFill="1" applyBorder="1" applyAlignment="1">
      <alignment horizontal="right" vertical="center" shrinkToFit="1"/>
    </xf>
    <xf numFmtId="38" fontId="34" fillId="0" borderId="0" xfId="1" applyFont="1" applyFill="1" applyBorder="1" applyAlignment="1">
      <alignment horizontal="right" vertical="center" shrinkToFit="1"/>
    </xf>
    <xf numFmtId="0" fontId="34" fillId="2" borderId="1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38" fontId="34" fillId="2" borderId="11" xfId="1" applyFont="1" applyFill="1" applyBorder="1" applyAlignment="1">
      <alignment horizontal="center" vertical="center" shrinkToFit="1"/>
    </xf>
    <xf numFmtId="38" fontId="34" fillId="2" borderId="2" xfId="1" applyFont="1" applyFill="1" applyBorder="1" applyAlignment="1">
      <alignment horizontal="center" vertical="center" shrinkToFit="1"/>
    </xf>
    <xf numFmtId="38" fontId="34" fillId="2" borderId="12" xfId="1" applyFont="1" applyFill="1" applyBorder="1" applyAlignment="1">
      <alignment horizontal="center" vertical="center" shrinkToFit="1"/>
    </xf>
    <xf numFmtId="38" fontId="34" fillId="2" borderId="12" xfId="1" applyFont="1" applyFill="1" applyBorder="1" applyAlignment="1">
      <alignment horizontal="right" vertical="center" shrinkToFit="1"/>
    </xf>
    <xf numFmtId="49" fontId="34" fillId="2" borderId="11" xfId="1" applyNumberFormat="1" applyFont="1" applyFill="1" applyBorder="1" applyAlignment="1">
      <alignment horizontal="right" vertical="center"/>
    </xf>
    <xf numFmtId="49" fontId="34" fillId="2" borderId="2" xfId="1" applyNumberFormat="1" applyFont="1" applyFill="1" applyBorder="1" applyAlignment="1">
      <alignment horizontal="right" vertical="center"/>
    </xf>
    <xf numFmtId="176" fontId="34" fillId="0" borderId="11" xfId="0" applyNumberFormat="1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>
      <alignment horizontal="right" vertical="center"/>
    </xf>
    <xf numFmtId="0" fontId="34" fillId="2" borderId="13" xfId="0" applyFont="1" applyFill="1" applyBorder="1" applyAlignment="1">
      <alignment horizontal="center" vertical="center" shrinkToFit="1"/>
    </xf>
    <xf numFmtId="0" fontId="43" fillId="2" borderId="15" xfId="2" applyFont="1" applyFill="1" applyBorder="1" applyAlignment="1">
      <alignment horizontal="center" vertical="center"/>
    </xf>
    <xf numFmtId="0" fontId="44" fillId="2" borderId="16" xfId="2" applyFont="1" applyFill="1" applyBorder="1" applyAlignment="1">
      <alignment horizontal="center" vertical="center"/>
    </xf>
    <xf numFmtId="0" fontId="44" fillId="2" borderId="17" xfId="2" applyFont="1" applyFill="1" applyBorder="1" applyAlignment="1">
      <alignment horizontal="center" vertical="center"/>
    </xf>
    <xf numFmtId="0" fontId="44" fillId="2" borderId="20" xfId="2" applyFont="1" applyFill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/>
    </xf>
    <xf numFmtId="0" fontId="44" fillId="2" borderId="21" xfId="2" applyFont="1" applyFill="1" applyBorder="1" applyAlignment="1">
      <alignment horizontal="center" vertical="center"/>
    </xf>
    <xf numFmtId="177" fontId="43" fillId="2" borderId="15" xfId="2" applyNumberFormat="1" applyFont="1" applyFill="1" applyBorder="1" applyAlignment="1">
      <alignment horizontal="center" vertical="center"/>
    </xf>
    <xf numFmtId="177" fontId="44" fillId="2" borderId="16" xfId="2" applyNumberFormat="1" applyFont="1" applyFill="1" applyBorder="1" applyAlignment="1">
      <alignment horizontal="center" vertical="center"/>
    </xf>
    <xf numFmtId="177" fontId="44" fillId="2" borderId="17" xfId="2" applyNumberFormat="1" applyFont="1" applyFill="1" applyBorder="1" applyAlignment="1">
      <alignment horizontal="center" vertical="center"/>
    </xf>
    <xf numFmtId="177" fontId="44" fillId="2" borderId="20" xfId="2" applyNumberFormat="1" applyFont="1" applyFill="1" applyBorder="1" applyAlignment="1">
      <alignment horizontal="center" vertical="center"/>
    </xf>
    <xf numFmtId="177" fontId="44" fillId="2" borderId="4" xfId="2" applyNumberFormat="1" applyFont="1" applyFill="1" applyBorder="1" applyAlignment="1">
      <alignment horizontal="center" vertical="center"/>
    </xf>
    <xf numFmtId="177" fontId="44" fillId="2" borderId="21" xfId="2" applyNumberFormat="1" applyFont="1" applyFill="1" applyBorder="1" applyAlignment="1">
      <alignment horizontal="center" vertical="center"/>
    </xf>
    <xf numFmtId="0" fontId="41" fillId="2" borderId="15" xfId="2" applyFont="1" applyFill="1" applyBorder="1" applyAlignment="1">
      <alignment horizontal="center" vertical="center"/>
    </xf>
    <xf numFmtId="0" fontId="41" fillId="2" borderId="16" xfId="2" applyFont="1" applyFill="1" applyBorder="1" applyAlignment="1">
      <alignment horizontal="center" vertical="center"/>
    </xf>
    <xf numFmtId="0" fontId="41" fillId="2" borderId="20" xfId="2" applyFont="1" applyFill="1" applyBorder="1" applyAlignment="1">
      <alignment horizontal="center" vertical="center"/>
    </xf>
    <xf numFmtId="0" fontId="41" fillId="2" borderId="4" xfId="2" applyFont="1" applyFill="1" applyBorder="1" applyAlignment="1">
      <alignment horizontal="center" vertical="center"/>
    </xf>
    <xf numFmtId="0" fontId="41" fillId="3" borderId="16" xfId="2" applyFont="1" applyFill="1" applyBorder="1" applyAlignment="1">
      <alignment horizontal="center" vertical="center"/>
    </xf>
    <xf numFmtId="0" fontId="41" fillId="3" borderId="4" xfId="2" applyFont="1" applyFill="1" applyBorder="1" applyAlignment="1">
      <alignment horizontal="center" vertical="center"/>
    </xf>
    <xf numFmtId="0" fontId="41" fillId="3" borderId="17" xfId="2" applyFont="1" applyFill="1" applyBorder="1" applyAlignment="1">
      <alignment horizontal="center" vertical="center"/>
    </xf>
    <xf numFmtId="0" fontId="41" fillId="3" borderId="21" xfId="2" applyFont="1" applyFill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41" fillId="0" borderId="4" xfId="2" applyFont="1" applyBorder="1" applyAlignment="1">
      <alignment horizontal="center" vertical="center"/>
    </xf>
    <xf numFmtId="177" fontId="33" fillId="0" borderId="2" xfId="1" applyNumberFormat="1" applyFont="1" applyFill="1" applyBorder="1" applyAlignment="1">
      <alignment horizontal="center"/>
    </xf>
    <xf numFmtId="176" fontId="33" fillId="0" borderId="2" xfId="1" applyNumberFormat="1" applyFont="1" applyFill="1" applyBorder="1" applyAlignment="1">
      <alignment horizontal="center"/>
    </xf>
    <xf numFmtId="38" fontId="33" fillId="0" borderId="1" xfId="1" applyFont="1" applyFill="1" applyBorder="1" applyAlignment="1">
      <alignment horizontal="center"/>
    </xf>
    <xf numFmtId="38" fontId="33" fillId="0" borderId="2" xfId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shrinkToFit="1"/>
    </xf>
    <xf numFmtId="0" fontId="33" fillId="0" borderId="2" xfId="0" applyFont="1" applyFill="1" applyBorder="1" applyAlignment="1">
      <alignment horizontal="left" shrinkToFit="1"/>
    </xf>
    <xf numFmtId="0" fontId="33" fillId="0" borderId="1" xfId="0" applyFont="1" applyFill="1" applyBorder="1" applyAlignment="1">
      <alignment horizontal="center" shrinkToFit="1"/>
    </xf>
    <xf numFmtId="38" fontId="3" fillId="2" borderId="9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0" xfId="1" applyFont="1" applyFill="1" applyBorder="1" applyAlignment="1">
      <alignment horizontal="right" vertical="center" shrinkToFit="1"/>
    </xf>
    <xf numFmtId="38" fontId="34" fillId="2" borderId="9" xfId="1" applyFont="1" applyFill="1" applyBorder="1" applyAlignment="1">
      <alignment horizontal="right" vertical="center" shrinkToFit="1"/>
    </xf>
    <xf numFmtId="38" fontId="34" fillId="2" borderId="1" xfId="1" applyFont="1" applyFill="1" applyBorder="1" applyAlignment="1">
      <alignment horizontal="right" vertical="center" shrinkToFit="1"/>
    </xf>
    <xf numFmtId="38" fontId="34" fillId="2" borderId="10" xfId="1" applyFont="1" applyFill="1" applyBorder="1" applyAlignment="1">
      <alignment horizontal="right" vertical="center" shrinkToFit="1"/>
    </xf>
  </cellXfs>
  <cellStyles count="4">
    <cellStyle name="桁区切り" xfId="1" builtinId="6"/>
    <cellStyle name="標準" xfId="0" builtinId="0"/>
    <cellStyle name="標準 2" xfId="3"/>
    <cellStyle name="標準_様式（請求書・支出調書・旅行命令書等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22</xdr:row>
      <xdr:rowOff>42333</xdr:rowOff>
    </xdr:from>
    <xdr:to>
      <xdr:col>21</xdr:col>
      <xdr:colOff>222250</xdr:colOff>
      <xdr:row>27</xdr:row>
      <xdr:rowOff>31750</xdr:rowOff>
    </xdr:to>
    <xdr:sp macro="" textlink="">
      <xdr:nvSpPr>
        <xdr:cNvPr id="2" name="大かっこ 1"/>
        <xdr:cNvSpPr/>
      </xdr:nvSpPr>
      <xdr:spPr>
        <a:xfrm>
          <a:off x="825500" y="5376333"/>
          <a:ext cx="4953000" cy="1206500"/>
        </a:xfrm>
        <a:prstGeom prst="bracketPair">
          <a:avLst>
            <a:gd name="adj" fmla="val 9524"/>
          </a:avLst>
        </a:prstGeom>
        <a:ln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59</xdr:col>
      <xdr:colOff>245000</xdr:colOff>
      <xdr:row>9</xdr:row>
      <xdr:rowOff>212667</xdr:rowOff>
    </xdr:to>
    <xdr:sp macro="" textlink="">
      <xdr:nvSpPr>
        <xdr:cNvPr id="3" name="正方形/長方形 2"/>
        <xdr:cNvSpPr/>
      </xdr:nvSpPr>
      <xdr:spPr>
        <a:xfrm>
          <a:off x="6085417" y="243417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21</xdr:col>
      <xdr:colOff>232833</xdr:colOff>
      <xdr:row>1</xdr:row>
      <xdr:rowOff>84667</xdr:rowOff>
    </xdr:to>
    <xdr:sp macro="" textlink="">
      <xdr:nvSpPr>
        <xdr:cNvPr id="2" name="テキスト ボックス 1"/>
        <xdr:cNvSpPr txBox="1"/>
      </xdr:nvSpPr>
      <xdr:spPr>
        <a:xfrm>
          <a:off x="4762500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0</xdr:col>
      <xdr:colOff>63500</xdr:colOff>
      <xdr:row>7</xdr:row>
      <xdr:rowOff>190500</xdr:rowOff>
    </xdr:from>
    <xdr:to>
      <xdr:col>10</xdr:col>
      <xdr:colOff>232834</xdr:colOff>
      <xdr:row>11</xdr:row>
      <xdr:rowOff>275166</xdr:rowOff>
    </xdr:to>
    <xdr:grpSp>
      <xdr:nvGrpSpPr>
        <xdr:cNvPr id="8" name="グループ化 7"/>
        <xdr:cNvGrpSpPr/>
      </xdr:nvGrpSpPr>
      <xdr:grpSpPr>
        <a:xfrm>
          <a:off x="65405" y="2053574"/>
          <a:ext cx="2893430" cy="1179077"/>
          <a:chOff x="63500" y="2074333"/>
          <a:chExt cx="2815167" cy="1185333"/>
        </a:xfrm>
      </xdr:grpSpPr>
      <xdr:cxnSp macro="">
        <xdr:nvCxnSpPr>
          <xdr:cNvPr id="3" name="直線矢印コネクタ 2"/>
          <xdr:cNvCxnSpPr/>
        </xdr:nvCxnSpPr>
        <xdr:spPr>
          <a:xfrm flipV="1">
            <a:off x="1344083" y="2074333"/>
            <a:ext cx="543108" cy="696451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フローチャート: 代替処理 3"/>
          <xdr:cNvSpPr/>
        </xdr:nvSpPr>
        <xdr:spPr>
          <a:xfrm>
            <a:off x="63500" y="2709333"/>
            <a:ext cx="2815167" cy="550333"/>
          </a:xfrm>
          <a:prstGeom prst="flowChartAlternateProcess">
            <a:avLst/>
          </a:prstGeom>
          <a:solidFill>
            <a:srgbClr val="FFFF66"/>
          </a:solidFill>
          <a:ln w="127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助成金の欄には、報告書</a:t>
            </a:r>
            <a:r>
              <a:rPr kumimoji="1" lang="en-US" altLang="ja-JP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(a)</a:t>
            </a:r>
            <a:r>
              <a:rPr kumimoji="1" lang="ja-JP" altLang="en-US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の額を記入してください。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10583</xdr:colOff>
      <xdr:row>0</xdr:row>
      <xdr:rowOff>17381</xdr:rowOff>
    </xdr:from>
    <xdr:to>
      <xdr:col>21</xdr:col>
      <xdr:colOff>243416</xdr:colOff>
      <xdr:row>2</xdr:row>
      <xdr:rowOff>63500</xdr:rowOff>
    </xdr:to>
    <xdr:sp macro="" textlink="">
      <xdr:nvSpPr>
        <xdr:cNvPr id="2" name="テキスト ボックス 1"/>
        <xdr:cNvSpPr txBox="1"/>
      </xdr:nvSpPr>
      <xdr:spPr>
        <a:xfrm>
          <a:off x="4828703" y="17381"/>
          <a:ext cx="1035854" cy="303364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14</xdr:col>
      <xdr:colOff>42332</xdr:colOff>
      <xdr:row>9</xdr:row>
      <xdr:rowOff>21167</xdr:rowOff>
    </xdr:from>
    <xdr:to>
      <xdr:col>18</xdr:col>
      <xdr:colOff>211665</xdr:colOff>
      <xdr:row>18</xdr:row>
      <xdr:rowOff>95250</xdr:rowOff>
    </xdr:to>
    <xdr:sp macro="" textlink="">
      <xdr:nvSpPr>
        <xdr:cNvPr id="3" name="フローチャート: 代替処理 2"/>
        <xdr:cNvSpPr/>
      </xdr:nvSpPr>
      <xdr:spPr>
        <a:xfrm>
          <a:off x="3746499" y="2529417"/>
          <a:ext cx="1227666" cy="269875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(c)</a:t>
          </a:r>
        </a:p>
        <a:p>
          <a:pPr algn="ctr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＋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(f)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の額を決算書支出欄に転記してください。</a:t>
          </a:r>
        </a:p>
      </xdr:txBody>
    </xdr:sp>
    <xdr:clientData/>
  </xdr:twoCellAnchor>
  <xdr:twoCellAnchor>
    <xdr:from>
      <xdr:col>12</xdr:col>
      <xdr:colOff>137582</xdr:colOff>
      <xdr:row>27</xdr:row>
      <xdr:rowOff>63501</xdr:rowOff>
    </xdr:from>
    <xdr:to>
      <xdr:col>17</xdr:col>
      <xdr:colOff>253998</xdr:colOff>
      <xdr:row>31</xdr:row>
      <xdr:rowOff>176167</xdr:rowOff>
    </xdr:to>
    <xdr:sp macro="" textlink="">
      <xdr:nvSpPr>
        <xdr:cNvPr id="4" name="フローチャート: 代替処理 3"/>
        <xdr:cNvSpPr/>
      </xdr:nvSpPr>
      <xdr:spPr>
        <a:xfrm>
          <a:off x="3312582" y="7821084"/>
          <a:ext cx="1439333" cy="104400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(j)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合計額を決算書支出欄に転記してください。</a:t>
          </a:r>
        </a:p>
      </xdr:txBody>
    </xdr:sp>
    <xdr:clientData/>
  </xdr:twoCellAnchor>
  <xdr:twoCellAnchor>
    <xdr:from>
      <xdr:col>1</xdr:col>
      <xdr:colOff>52916</xdr:colOff>
      <xdr:row>3</xdr:row>
      <xdr:rowOff>63500</xdr:rowOff>
    </xdr:from>
    <xdr:to>
      <xdr:col>20</xdr:col>
      <xdr:colOff>211665</xdr:colOff>
      <xdr:row>3</xdr:row>
      <xdr:rowOff>315500</xdr:rowOff>
    </xdr:to>
    <xdr:sp macro="" textlink="">
      <xdr:nvSpPr>
        <xdr:cNvPr id="5" name="フローチャート: 代替処理 4"/>
        <xdr:cNvSpPr/>
      </xdr:nvSpPr>
      <xdr:spPr>
        <a:xfrm>
          <a:off x="317499" y="550333"/>
          <a:ext cx="5185833" cy="25200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助成金交付決定額欄には、交付決定された助成金額を記入してください。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254000</xdr:colOff>
      <xdr:row>0</xdr:row>
      <xdr:rowOff>10584</xdr:rowOff>
    </xdr:from>
    <xdr:to>
      <xdr:col>21</xdr:col>
      <xdr:colOff>222250</xdr:colOff>
      <xdr:row>0</xdr:row>
      <xdr:rowOff>328085</xdr:rowOff>
    </xdr:to>
    <xdr:sp macro="" textlink="">
      <xdr:nvSpPr>
        <xdr:cNvPr id="2" name="テキスト ボックス 1"/>
        <xdr:cNvSpPr txBox="1"/>
      </xdr:nvSpPr>
      <xdr:spPr>
        <a:xfrm>
          <a:off x="4751917" y="10584"/>
          <a:ext cx="1026583" cy="317501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190499</xdr:colOff>
      <xdr:row>0</xdr:row>
      <xdr:rowOff>381002</xdr:rowOff>
    </xdr:from>
    <xdr:to>
      <xdr:col>20</xdr:col>
      <xdr:colOff>95415</xdr:colOff>
      <xdr:row>0</xdr:row>
      <xdr:rowOff>633001</xdr:rowOff>
    </xdr:to>
    <xdr:sp macro="" textlink="">
      <xdr:nvSpPr>
        <xdr:cNvPr id="3" name="フローチャート: 代替処理 2"/>
        <xdr:cNvSpPr/>
      </xdr:nvSpPr>
      <xdr:spPr>
        <a:xfrm>
          <a:off x="455082" y="381002"/>
          <a:ext cx="4932000" cy="251999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助成金交付決定額欄には、交付決定された助成金額を記入してください。</a:t>
          </a:r>
        </a:p>
      </xdr:txBody>
    </xdr:sp>
    <xdr:clientData/>
  </xdr:twoCellAnchor>
  <xdr:twoCellAnchor>
    <xdr:from>
      <xdr:col>4</xdr:col>
      <xdr:colOff>201084</xdr:colOff>
      <xdr:row>0</xdr:row>
      <xdr:rowOff>762000</xdr:rowOff>
    </xdr:from>
    <xdr:to>
      <xdr:col>21</xdr:col>
      <xdr:colOff>167167</xdr:colOff>
      <xdr:row>2</xdr:row>
      <xdr:rowOff>116417</xdr:rowOff>
    </xdr:to>
    <xdr:grpSp>
      <xdr:nvGrpSpPr>
        <xdr:cNvPr id="4" name="グループ化 3"/>
        <xdr:cNvGrpSpPr/>
      </xdr:nvGrpSpPr>
      <xdr:grpSpPr>
        <a:xfrm>
          <a:off x="1259417" y="762000"/>
          <a:ext cx="4464000" cy="497417"/>
          <a:chOff x="1290999" y="3069163"/>
          <a:chExt cx="4464000" cy="497417"/>
        </a:xfrm>
      </xdr:grpSpPr>
      <xdr:cxnSp macro="">
        <xdr:nvCxnSpPr>
          <xdr:cNvPr id="5" name="直線矢印コネクタ 4"/>
          <xdr:cNvCxnSpPr/>
        </xdr:nvCxnSpPr>
        <xdr:spPr>
          <a:xfrm flipH="1">
            <a:off x="1301584" y="3259663"/>
            <a:ext cx="222249" cy="306917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フローチャート: 代替処理 5"/>
          <xdr:cNvSpPr/>
        </xdr:nvSpPr>
        <xdr:spPr>
          <a:xfrm>
            <a:off x="1290999" y="3069163"/>
            <a:ext cx="4464000" cy="252000"/>
          </a:xfrm>
          <a:prstGeom prst="flowChartAlternateProcess">
            <a:avLst/>
          </a:prstGeom>
          <a:solidFill>
            <a:srgbClr val="FFFF66"/>
          </a:solidFill>
          <a:ln w="127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実際に支出した金額を記入し、決算書支出欄に転記してください。</a:t>
            </a:r>
          </a:p>
        </xdr:txBody>
      </xdr:sp>
    </xdr:grpSp>
    <xdr:clientData/>
  </xdr:twoCellAnchor>
  <xdr:twoCellAnchor>
    <xdr:from>
      <xdr:col>15</xdr:col>
      <xdr:colOff>84670</xdr:colOff>
      <xdr:row>28</xdr:row>
      <xdr:rowOff>190504</xdr:rowOff>
    </xdr:from>
    <xdr:to>
      <xdr:col>21</xdr:col>
      <xdr:colOff>190504</xdr:colOff>
      <xdr:row>34</xdr:row>
      <xdr:rowOff>116416</xdr:rowOff>
    </xdr:to>
    <xdr:grpSp>
      <xdr:nvGrpSpPr>
        <xdr:cNvPr id="7" name="グループ化 6"/>
        <xdr:cNvGrpSpPr/>
      </xdr:nvGrpSpPr>
      <xdr:grpSpPr>
        <a:xfrm>
          <a:off x="4053420" y="7387171"/>
          <a:ext cx="1693334" cy="1322912"/>
          <a:chOff x="2222500" y="2794000"/>
          <a:chExt cx="1693334" cy="1322913"/>
        </a:xfrm>
      </xdr:grpSpPr>
      <xdr:cxnSp macro="">
        <xdr:nvCxnSpPr>
          <xdr:cNvPr id="8" name="直線矢印コネクタ 7"/>
          <xdr:cNvCxnSpPr/>
        </xdr:nvCxnSpPr>
        <xdr:spPr>
          <a:xfrm flipH="1">
            <a:off x="2592913" y="3566581"/>
            <a:ext cx="730253" cy="550332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フローチャート: 代替処理 8"/>
          <xdr:cNvSpPr/>
        </xdr:nvSpPr>
        <xdr:spPr>
          <a:xfrm>
            <a:off x="2222500" y="2794000"/>
            <a:ext cx="1693334" cy="941915"/>
          </a:xfrm>
          <a:prstGeom prst="flowChartAlternateProcess">
            <a:avLst/>
          </a:prstGeom>
          <a:solidFill>
            <a:srgbClr val="FFFF66"/>
          </a:solidFill>
          <a:ln w="127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合計額を決算書支出欄に転記してください。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52849</xdr:colOff>
      <xdr:row>22</xdr:row>
      <xdr:rowOff>12290</xdr:rowOff>
    </xdr:from>
    <xdr:to>
      <xdr:col>21</xdr:col>
      <xdr:colOff>33132</xdr:colOff>
      <xdr:row>23</xdr:row>
      <xdr:rowOff>19662</xdr:rowOff>
    </xdr:to>
    <xdr:sp macro="" textlink="">
      <xdr:nvSpPr>
        <xdr:cNvPr id="2" name="楕円 1"/>
        <xdr:cNvSpPr/>
      </xdr:nvSpPr>
      <xdr:spPr>
        <a:xfrm>
          <a:off x="4024774" y="4127090"/>
          <a:ext cx="180308" cy="17882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137584</xdr:colOff>
      <xdr:row>0</xdr:row>
      <xdr:rowOff>0</xdr:rowOff>
    </xdr:from>
    <xdr:to>
      <xdr:col>30</xdr:col>
      <xdr:colOff>158750</xdr:colOff>
      <xdr:row>1</xdr:row>
      <xdr:rowOff>148167</xdr:rowOff>
    </xdr:to>
    <xdr:sp macro="" textlink="">
      <xdr:nvSpPr>
        <xdr:cNvPr id="3" name="テキスト ボックス 2"/>
        <xdr:cNvSpPr txBox="1"/>
      </xdr:nvSpPr>
      <xdr:spPr>
        <a:xfrm>
          <a:off x="5132917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26</xdr:col>
      <xdr:colOff>31750</xdr:colOff>
      <xdr:row>15</xdr:row>
      <xdr:rowOff>21167</xdr:rowOff>
    </xdr:from>
    <xdr:to>
      <xdr:col>29</xdr:col>
      <xdr:colOff>4500</xdr:colOff>
      <xdr:row>17</xdr:row>
      <xdr:rowOff>184417</xdr:rowOff>
    </xdr:to>
    <xdr:sp macro="" textlink="">
      <xdr:nvSpPr>
        <xdr:cNvPr id="6" name="楕円 5"/>
        <xdr:cNvSpPr>
          <a:spLocks noChangeAspect="1"/>
        </xdr:cNvSpPr>
      </xdr:nvSpPr>
      <xdr:spPr>
        <a:xfrm>
          <a:off x="5228167" y="2825750"/>
          <a:ext cx="576000" cy="576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8</xdr:col>
      <xdr:colOff>148166</xdr:colOff>
      <xdr:row>30</xdr:row>
      <xdr:rowOff>42333</xdr:rowOff>
    </xdr:from>
    <xdr:to>
      <xdr:col>21</xdr:col>
      <xdr:colOff>126999</xdr:colOff>
      <xdr:row>36</xdr:row>
      <xdr:rowOff>201083</xdr:rowOff>
    </xdr:to>
    <xdr:sp macro="" textlink="">
      <xdr:nvSpPr>
        <xdr:cNvPr id="7" name="正方形/長方形 6"/>
        <xdr:cNvSpPr/>
      </xdr:nvSpPr>
      <xdr:spPr>
        <a:xfrm>
          <a:off x="1756833" y="5365750"/>
          <a:ext cx="2561166" cy="1619250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</a:t>
          </a:r>
          <a:r>
            <a:rPr lang="ja-JP" altLang="en-US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実績報告書</a:t>
          </a:r>
          <a:endParaRPr lang="en-US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・請求書（委任状）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全て同じ印を押印ください。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21</xdr:col>
      <xdr:colOff>232833</xdr:colOff>
      <xdr:row>0</xdr:row>
      <xdr:rowOff>317500</xdr:rowOff>
    </xdr:to>
    <xdr:sp macro="" textlink="">
      <xdr:nvSpPr>
        <xdr:cNvPr id="2" name="テキスト ボックス 1"/>
        <xdr:cNvSpPr txBox="1"/>
      </xdr:nvSpPr>
      <xdr:spPr>
        <a:xfrm>
          <a:off x="4762500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17</xdr:col>
      <xdr:colOff>253999</xdr:colOff>
      <xdr:row>8</xdr:row>
      <xdr:rowOff>52917</xdr:rowOff>
    </xdr:from>
    <xdr:to>
      <xdr:col>20</xdr:col>
      <xdr:colOff>36249</xdr:colOff>
      <xdr:row>10</xdr:row>
      <xdr:rowOff>120917</xdr:rowOff>
    </xdr:to>
    <xdr:sp macro="" textlink="">
      <xdr:nvSpPr>
        <xdr:cNvPr id="3" name="楕円 2"/>
        <xdr:cNvSpPr>
          <a:spLocks noChangeAspect="1"/>
        </xdr:cNvSpPr>
      </xdr:nvSpPr>
      <xdr:spPr>
        <a:xfrm>
          <a:off x="4751916" y="2571750"/>
          <a:ext cx="576000" cy="576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232833</xdr:colOff>
      <xdr:row>0</xdr:row>
      <xdr:rowOff>402167</xdr:rowOff>
    </xdr:from>
    <xdr:to>
      <xdr:col>21</xdr:col>
      <xdr:colOff>0</xdr:colOff>
      <xdr:row>1</xdr:row>
      <xdr:rowOff>232834</xdr:rowOff>
    </xdr:to>
    <xdr:sp macro="" textlink="">
      <xdr:nvSpPr>
        <xdr:cNvPr id="4" name="正方形/長方形 3"/>
        <xdr:cNvSpPr/>
      </xdr:nvSpPr>
      <xdr:spPr>
        <a:xfrm>
          <a:off x="232833" y="402167"/>
          <a:ext cx="5323417" cy="338667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※</a:t>
          </a: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口座名義が会の名称や代表者名と異なる場合に使用します。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35</xdr:col>
      <xdr:colOff>245000</xdr:colOff>
      <xdr:row>9</xdr:row>
      <xdr:rowOff>96250</xdr:rowOff>
    </xdr:to>
    <xdr:sp macro="" textlink="">
      <xdr:nvSpPr>
        <xdr:cNvPr id="2" name="正方形/長方形 1"/>
        <xdr:cNvSpPr/>
      </xdr:nvSpPr>
      <xdr:spPr>
        <a:xfrm>
          <a:off x="6085417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</xdr:row>
      <xdr:rowOff>0</xdr:rowOff>
    </xdr:from>
    <xdr:to>
      <xdr:col>35</xdr:col>
      <xdr:colOff>245000</xdr:colOff>
      <xdr:row>9</xdr:row>
      <xdr:rowOff>233833</xdr:rowOff>
    </xdr:to>
    <xdr:sp macro="" textlink="">
      <xdr:nvSpPr>
        <xdr:cNvPr id="2" name="正方形/長方形 1"/>
        <xdr:cNvSpPr/>
      </xdr:nvSpPr>
      <xdr:spPr>
        <a:xfrm>
          <a:off x="6085417" y="508000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</xdr:row>
      <xdr:rowOff>0</xdr:rowOff>
    </xdr:from>
    <xdr:to>
      <xdr:col>60</xdr:col>
      <xdr:colOff>75667</xdr:colOff>
      <xdr:row>9</xdr:row>
      <xdr:rowOff>159750</xdr:rowOff>
    </xdr:to>
    <xdr:sp macro="" textlink="">
      <xdr:nvSpPr>
        <xdr:cNvPr id="2" name="正方形/長方形 1"/>
        <xdr:cNvSpPr/>
      </xdr:nvSpPr>
      <xdr:spPr>
        <a:xfrm>
          <a:off x="6085417" y="254000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60</xdr:col>
      <xdr:colOff>86250</xdr:colOff>
      <xdr:row>10</xdr:row>
      <xdr:rowOff>64500</xdr:rowOff>
    </xdr:to>
    <xdr:sp macro="" textlink="">
      <xdr:nvSpPr>
        <xdr:cNvPr id="2" name="正方形/長方形 1"/>
        <xdr:cNvSpPr/>
      </xdr:nvSpPr>
      <xdr:spPr>
        <a:xfrm>
          <a:off x="6085417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52849</xdr:colOff>
      <xdr:row>22</xdr:row>
      <xdr:rowOff>12290</xdr:rowOff>
    </xdr:from>
    <xdr:to>
      <xdr:col>21</xdr:col>
      <xdr:colOff>33132</xdr:colOff>
      <xdr:row>23</xdr:row>
      <xdr:rowOff>19662</xdr:rowOff>
    </xdr:to>
    <xdr:sp macro="" textlink="">
      <xdr:nvSpPr>
        <xdr:cNvPr id="2" name="楕円 1"/>
        <xdr:cNvSpPr/>
      </xdr:nvSpPr>
      <xdr:spPr>
        <a:xfrm>
          <a:off x="4019551" y="4132621"/>
          <a:ext cx="180000" cy="17943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2</xdr:row>
      <xdr:rowOff>0</xdr:rowOff>
    </xdr:from>
    <xdr:to>
      <xdr:col>49</xdr:col>
      <xdr:colOff>1584</xdr:colOff>
      <xdr:row>13</xdr:row>
      <xdr:rowOff>32750</xdr:rowOff>
    </xdr:to>
    <xdr:sp macro="" textlink="">
      <xdr:nvSpPr>
        <xdr:cNvPr id="3" name="正方形/長方形 2"/>
        <xdr:cNvSpPr/>
      </xdr:nvSpPr>
      <xdr:spPr>
        <a:xfrm>
          <a:off x="6402917" y="338667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36</xdr:col>
      <xdr:colOff>245000</xdr:colOff>
      <xdr:row>8</xdr:row>
      <xdr:rowOff>149167</xdr:rowOff>
    </xdr:to>
    <xdr:sp macro="" textlink="">
      <xdr:nvSpPr>
        <xdr:cNvPr id="2" name="正方形/長方形 1"/>
        <xdr:cNvSpPr/>
      </xdr:nvSpPr>
      <xdr:spPr>
        <a:xfrm>
          <a:off x="6085417" y="508000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116417</xdr:colOff>
      <xdr:row>27</xdr:row>
      <xdr:rowOff>127000</xdr:rowOff>
    </xdr:from>
    <xdr:to>
      <xdr:col>17</xdr:col>
      <xdr:colOff>84666</xdr:colOff>
      <xdr:row>29</xdr:row>
      <xdr:rowOff>137585</xdr:rowOff>
    </xdr:to>
    <xdr:cxnSp macro="">
      <xdr:nvCxnSpPr>
        <xdr:cNvPr id="10" name="直線矢印コネクタ 9"/>
        <xdr:cNvCxnSpPr/>
      </xdr:nvCxnSpPr>
      <xdr:spPr>
        <a:xfrm flipH="1" flipV="1">
          <a:off x="4349750" y="6942667"/>
          <a:ext cx="232833" cy="497418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31750</xdr:colOff>
      <xdr:row>22</xdr:row>
      <xdr:rowOff>42333</xdr:rowOff>
    </xdr:from>
    <xdr:to>
      <xdr:col>21</xdr:col>
      <xdr:colOff>222250</xdr:colOff>
      <xdr:row>27</xdr:row>
      <xdr:rowOff>31750</xdr:rowOff>
    </xdr:to>
    <xdr:sp macro="" textlink="">
      <xdr:nvSpPr>
        <xdr:cNvPr id="2" name="大かっこ 1"/>
        <xdr:cNvSpPr/>
      </xdr:nvSpPr>
      <xdr:spPr>
        <a:xfrm>
          <a:off x="831850" y="5452533"/>
          <a:ext cx="4991100" cy="1227667"/>
        </a:xfrm>
        <a:prstGeom prst="bracketPair">
          <a:avLst>
            <a:gd name="adj" fmla="val 9524"/>
          </a:avLst>
        </a:prstGeom>
        <a:ln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264582</xdr:colOff>
      <xdr:row>0</xdr:row>
      <xdr:rowOff>0</xdr:rowOff>
    </xdr:from>
    <xdr:to>
      <xdr:col>21</xdr:col>
      <xdr:colOff>232832</xdr:colOff>
      <xdr:row>0</xdr:row>
      <xdr:rowOff>317500</xdr:rowOff>
    </xdr:to>
    <xdr:sp macro="" textlink="">
      <xdr:nvSpPr>
        <xdr:cNvPr id="3" name="テキスト ボックス 2"/>
        <xdr:cNvSpPr txBox="1"/>
      </xdr:nvSpPr>
      <xdr:spPr>
        <a:xfrm>
          <a:off x="4762499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16</xdr:col>
      <xdr:colOff>63500</xdr:colOff>
      <xdr:row>14</xdr:row>
      <xdr:rowOff>211667</xdr:rowOff>
    </xdr:from>
    <xdr:to>
      <xdr:col>21</xdr:col>
      <xdr:colOff>232832</xdr:colOff>
      <xdr:row>21</xdr:row>
      <xdr:rowOff>74083</xdr:rowOff>
    </xdr:to>
    <xdr:sp macro="" textlink="">
      <xdr:nvSpPr>
        <xdr:cNvPr id="4" name="フローチャート: 代替処理 3"/>
        <xdr:cNvSpPr/>
      </xdr:nvSpPr>
      <xdr:spPr>
        <a:xfrm>
          <a:off x="4296833" y="3873500"/>
          <a:ext cx="1492249" cy="155575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(a)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には交付決定となった助成金額を、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(b)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には概算払交付された助成金額をそれぞれ記入してください。</a:t>
          </a:r>
        </a:p>
      </xdr:txBody>
    </xdr:sp>
    <xdr:clientData/>
  </xdr:twoCellAnchor>
  <xdr:twoCellAnchor>
    <xdr:from>
      <xdr:col>3</xdr:col>
      <xdr:colOff>190501</xdr:colOff>
      <xdr:row>31</xdr:row>
      <xdr:rowOff>127001</xdr:rowOff>
    </xdr:from>
    <xdr:to>
      <xdr:col>5</xdr:col>
      <xdr:colOff>10583</xdr:colOff>
      <xdr:row>35</xdr:row>
      <xdr:rowOff>105833</xdr:rowOff>
    </xdr:to>
    <xdr:cxnSp macro="">
      <xdr:nvCxnSpPr>
        <xdr:cNvPr id="5" name="直線矢印コネクタ 4"/>
        <xdr:cNvCxnSpPr/>
      </xdr:nvCxnSpPr>
      <xdr:spPr>
        <a:xfrm flipH="1" flipV="1">
          <a:off x="984251" y="7916334"/>
          <a:ext cx="349249" cy="952499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158750</xdr:colOff>
      <xdr:row>31</xdr:row>
      <xdr:rowOff>233326</xdr:rowOff>
    </xdr:from>
    <xdr:to>
      <xdr:col>15</xdr:col>
      <xdr:colOff>201083</xdr:colOff>
      <xdr:row>36</xdr:row>
      <xdr:rowOff>169826</xdr:rowOff>
    </xdr:to>
    <xdr:sp macro="" textlink="">
      <xdr:nvSpPr>
        <xdr:cNvPr id="6" name="フローチャート: 代替処理 5"/>
        <xdr:cNvSpPr/>
      </xdr:nvSpPr>
      <xdr:spPr>
        <a:xfrm>
          <a:off x="1217083" y="8022659"/>
          <a:ext cx="2952750" cy="115358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①(d)&gt;(a)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のとき、不足額を記入。</a:t>
          </a: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⇒不足額を請求（請求書提出）。</a:t>
          </a: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(d)&gt;(b)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のとき、返還額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(b)-(d)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を記入。</a:t>
          </a: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⇒後日、納付書を送付します。</a:t>
          </a: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③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(d)=(a)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のとき、両方に 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 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を記入。</a:t>
          </a:r>
        </a:p>
      </xdr:txBody>
    </xdr:sp>
    <xdr:clientData/>
  </xdr:twoCellAnchor>
  <xdr:twoCellAnchor>
    <xdr:from>
      <xdr:col>16</xdr:col>
      <xdr:colOff>63500</xdr:colOff>
      <xdr:row>28</xdr:row>
      <xdr:rowOff>190500</xdr:rowOff>
    </xdr:from>
    <xdr:to>
      <xdr:col>21</xdr:col>
      <xdr:colOff>232832</xdr:colOff>
      <xdr:row>32</xdr:row>
      <xdr:rowOff>148167</xdr:rowOff>
    </xdr:to>
    <xdr:sp macro="" textlink="">
      <xdr:nvSpPr>
        <xdr:cNvPr id="9" name="フローチャート: 代替処理 8"/>
        <xdr:cNvSpPr/>
      </xdr:nvSpPr>
      <xdr:spPr>
        <a:xfrm>
          <a:off x="4296833" y="7249583"/>
          <a:ext cx="1492249" cy="93133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実績額は、助成限度額までの額を記入してください。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10583</xdr:colOff>
      <xdr:row>0</xdr:row>
      <xdr:rowOff>0</xdr:rowOff>
    </xdr:from>
    <xdr:to>
      <xdr:col>21</xdr:col>
      <xdr:colOff>243416</xdr:colOff>
      <xdr:row>1</xdr:row>
      <xdr:rowOff>84667</xdr:rowOff>
    </xdr:to>
    <xdr:sp macro="" textlink="">
      <xdr:nvSpPr>
        <xdr:cNvPr id="2" name="テキスト ボックス 1"/>
        <xdr:cNvSpPr txBox="1"/>
      </xdr:nvSpPr>
      <xdr:spPr>
        <a:xfrm>
          <a:off x="4773083" y="0"/>
          <a:ext cx="1026583" cy="317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121080</xdr:colOff>
      <xdr:row>29</xdr:row>
      <xdr:rowOff>31750</xdr:rowOff>
    </xdr:from>
    <xdr:to>
      <xdr:col>20</xdr:col>
      <xdr:colOff>173998</xdr:colOff>
      <xdr:row>29</xdr:row>
      <xdr:rowOff>342434</xdr:rowOff>
    </xdr:to>
    <xdr:sp macro="" textlink="">
      <xdr:nvSpPr>
        <xdr:cNvPr id="3" name="フローチャート: 代替処理 2"/>
        <xdr:cNvSpPr/>
      </xdr:nvSpPr>
      <xdr:spPr>
        <a:xfrm>
          <a:off x="387457" y="8039208"/>
          <a:ext cx="5114083" cy="31068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備考欄には計画どおりに実施できなかった理由等を記入ください。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37"/>
  <sheetViews>
    <sheetView showGridLines="0" tabSelected="1" zoomScale="90" zoomScaleNormal="90" zoomScaleSheetLayoutView="90" workbookViewId="0">
      <selection activeCell="AW20" sqref="AW20"/>
    </sheetView>
  </sheetViews>
  <sheetFormatPr defaultColWidth="3.5" defaultRowHeight="18" customHeight="1" x14ac:dyDescent="0.15"/>
  <cols>
    <col min="1" max="24" width="3.5" style="1"/>
    <col min="25" max="25" width="8.625" style="64" hidden="1" customWidth="1"/>
    <col min="26" max="48" width="0" style="1" hidden="1" customWidth="1"/>
    <col min="49" max="16384" width="3.5" style="1"/>
  </cols>
  <sheetData>
    <row r="1" spans="1:38" ht="20.100000000000001" customHeight="1" x14ac:dyDescent="0.15">
      <c r="C1" s="200" t="s">
        <v>0</v>
      </c>
      <c r="D1" s="200"/>
      <c r="E1" s="201"/>
      <c r="F1" s="201"/>
      <c r="G1" s="122" t="s">
        <v>155</v>
      </c>
      <c r="H1" s="122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0.100000000000001" customHeight="1" x14ac:dyDescent="0.15">
      <c r="X2" s="23"/>
    </row>
    <row r="3" spans="1:38" ht="20.100000000000001" customHeight="1" x14ac:dyDescent="0.15">
      <c r="K3" s="203" t="s">
        <v>0</v>
      </c>
      <c r="L3" s="203"/>
      <c r="M3" s="202"/>
      <c r="N3" s="202"/>
      <c r="O3" s="2" t="s">
        <v>6</v>
      </c>
      <c r="P3" s="202"/>
      <c r="Q3" s="202"/>
      <c r="R3" s="2" t="s">
        <v>5</v>
      </c>
      <c r="S3" s="202"/>
      <c r="T3" s="202"/>
      <c r="U3" s="2" t="s">
        <v>3</v>
      </c>
    </row>
    <row r="4" spans="1:38" ht="20.100000000000001" customHeight="1" x14ac:dyDescent="0.15"/>
    <row r="5" spans="1:38" ht="20.100000000000001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38" ht="20.100000000000001" customHeight="1" x14ac:dyDescent="0.15"/>
    <row r="7" spans="1:38" ht="20.100000000000001" customHeight="1" x14ac:dyDescent="0.15">
      <c r="E7" s="204" t="s">
        <v>8</v>
      </c>
      <c r="F7" s="204"/>
      <c r="G7" s="204"/>
      <c r="H7" s="204" t="s">
        <v>9</v>
      </c>
      <c r="I7" s="204"/>
      <c r="J7" s="204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</row>
    <row r="8" spans="1:38" ht="20.100000000000001" customHeight="1" x14ac:dyDescent="0.15">
      <c r="H8" s="204" t="s">
        <v>10</v>
      </c>
      <c r="I8" s="204"/>
      <c r="J8" s="204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</row>
    <row r="9" spans="1:38" ht="20.100000000000001" customHeight="1" x14ac:dyDescent="0.15">
      <c r="H9" s="204" t="s">
        <v>11</v>
      </c>
      <c r="I9" s="204"/>
      <c r="J9" s="204"/>
      <c r="K9" s="5"/>
      <c r="L9" s="207"/>
      <c r="M9" s="207"/>
      <c r="N9" s="207"/>
      <c r="O9" s="5"/>
      <c r="P9" s="208"/>
      <c r="Q9" s="208"/>
      <c r="R9" s="208"/>
      <c r="S9" s="208"/>
      <c r="T9" s="208"/>
      <c r="U9" s="208"/>
      <c r="V9" s="5"/>
    </row>
    <row r="10" spans="1:38" ht="20.100000000000001" customHeight="1" x14ac:dyDescent="0.15">
      <c r="H10" s="210" t="s">
        <v>12</v>
      </c>
      <c r="I10" s="210"/>
      <c r="J10" s="210"/>
      <c r="K10" s="209" t="s">
        <v>15</v>
      </c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38" ht="20.100000000000001" customHeight="1" x14ac:dyDescent="0.15">
      <c r="H11" s="204" t="s">
        <v>13</v>
      </c>
      <c r="I11" s="204"/>
      <c r="J11" s="204"/>
      <c r="K11" s="206"/>
      <c r="L11" s="206"/>
      <c r="M11" s="206"/>
      <c r="N11" s="6" t="s">
        <v>14</v>
      </c>
      <c r="O11" s="206"/>
      <c r="P11" s="206"/>
      <c r="Q11" s="206"/>
      <c r="R11" s="6" t="s">
        <v>14</v>
      </c>
      <c r="S11" s="206"/>
      <c r="T11" s="206"/>
      <c r="U11" s="206"/>
      <c r="V11" s="206"/>
    </row>
    <row r="12" spans="1:38" ht="20.100000000000001" customHeight="1" x14ac:dyDescent="0.15"/>
    <row r="13" spans="1:38" ht="20.100000000000001" customHeight="1" x14ac:dyDescent="0.15">
      <c r="A13" s="203" t="str">
        <f>K3</f>
        <v>令和</v>
      </c>
      <c r="B13" s="203"/>
      <c r="C13" s="121"/>
      <c r="D13" s="3" t="s">
        <v>144</v>
      </c>
      <c r="E13" s="121"/>
      <c r="F13" s="3" t="s">
        <v>145</v>
      </c>
      <c r="G13" s="121"/>
      <c r="H13" s="214" t="s">
        <v>152</v>
      </c>
      <c r="I13" s="214"/>
      <c r="J13" s="214"/>
      <c r="K13" s="214"/>
      <c r="L13" s="214"/>
      <c r="M13" s="214"/>
      <c r="N13" s="213"/>
      <c r="O13" s="213"/>
      <c r="P13" s="214" t="s">
        <v>153</v>
      </c>
      <c r="Q13" s="214"/>
      <c r="R13" s="214"/>
      <c r="S13" s="214"/>
      <c r="T13" s="214"/>
      <c r="U13" s="214"/>
      <c r="V13" s="214"/>
    </row>
    <row r="14" spans="1:38" ht="18" customHeight="1" x14ac:dyDescent="0.15">
      <c r="A14" s="211" t="s">
        <v>154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</row>
    <row r="15" spans="1:38" ht="18" customHeight="1" x14ac:dyDescent="0.15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</row>
    <row r="16" spans="1:38" ht="20.100000000000001" customHeight="1" x14ac:dyDescent="0.15">
      <c r="A16" s="204" t="s">
        <v>16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</row>
    <row r="17" spans="1:25" ht="20.100000000000001" customHeight="1" x14ac:dyDescent="0.1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5" ht="20.100000000000001" customHeight="1" x14ac:dyDescent="0.15">
      <c r="A18" s="9" t="s">
        <v>21</v>
      </c>
      <c r="C18" s="3" t="s">
        <v>147</v>
      </c>
      <c r="D18" s="3"/>
      <c r="E18" s="3"/>
      <c r="F18" s="3"/>
    </row>
    <row r="19" spans="1:25" ht="20.100000000000001" customHeight="1" x14ac:dyDescent="0.15">
      <c r="A19" s="9"/>
      <c r="C19" s="3" t="s">
        <v>148</v>
      </c>
      <c r="D19" s="3"/>
      <c r="E19" s="3"/>
      <c r="F19" s="3"/>
      <c r="G19" s="3"/>
      <c r="H19" s="3"/>
      <c r="I19" s="3"/>
      <c r="J19" s="3"/>
      <c r="K19" s="217"/>
      <c r="L19" s="217"/>
      <c r="M19" s="217"/>
      <c r="N19" s="217"/>
      <c r="O19" s="217"/>
      <c r="P19" s="8" t="s">
        <v>17</v>
      </c>
    </row>
    <row r="20" spans="1:25" ht="20.100000000000001" customHeight="1" x14ac:dyDescent="0.15">
      <c r="A20" s="9"/>
      <c r="C20" s="3" t="s">
        <v>149</v>
      </c>
      <c r="D20" s="3"/>
      <c r="E20" s="3"/>
      <c r="F20" s="3"/>
      <c r="G20" s="3"/>
      <c r="H20" s="3"/>
      <c r="I20" s="3"/>
      <c r="J20" s="3"/>
      <c r="K20" s="217"/>
      <c r="L20" s="217"/>
      <c r="M20" s="217"/>
      <c r="N20" s="217"/>
      <c r="O20" s="217"/>
      <c r="P20" s="8" t="s">
        <v>17</v>
      </c>
    </row>
    <row r="21" spans="1:25" ht="20.100000000000001" customHeight="1" x14ac:dyDescent="0.15">
      <c r="A21" s="9"/>
      <c r="C21" s="3" t="s">
        <v>150</v>
      </c>
      <c r="D21" s="3"/>
      <c r="E21" s="3"/>
      <c r="F21" s="3"/>
      <c r="G21" s="3"/>
      <c r="H21" s="3"/>
      <c r="I21" s="3"/>
      <c r="J21" s="3"/>
      <c r="K21" s="212" t="str">
        <f>IF(K22="","",K19-K20)</f>
        <v/>
      </c>
      <c r="L21" s="212"/>
      <c r="M21" s="212"/>
      <c r="N21" s="212"/>
      <c r="O21" s="212"/>
      <c r="P21" s="8" t="s">
        <v>17</v>
      </c>
    </row>
    <row r="22" spans="1:25" ht="20.100000000000001" customHeight="1" x14ac:dyDescent="0.15">
      <c r="A22" s="9"/>
      <c r="C22" s="3" t="s">
        <v>151</v>
      </c>
      <c r="D22" s="3"/>
      <c r="E22" s="3"/>
      <c r="F22" s="3"/>
      <c r="G22" s="3"/>
      <c r="H22" s="3"/>
      <c r="I22" s="3"/>
      <c r="J22" s="3"/>
      <c r="K22" s="215" t="str">
        <f>IF(K26="","",SUM(Y24:Y27))</f>
        <v/>
      </c>
      <c r="L22" s="215"/>
      <c r="M22" s="215"/>
      <c r="N22" s="215"/>
      <c r="O22" s="215"/>
      <c r="P22" s="143" t="s">
        <v>17</v>
      </c>
    </row>
    <row r="23" spans="1:25" ht="20.100000000000001" customHeight="1" x14ac:dyDescent="0.15">
      <c r="D23" s="1" t="s">
        <v>18</v>
      </c>
      <c r="K23" s="118"/>
      <c r="L23" s="118"/>
      <c r="M23" s="118"/>
      <c r="N23" s="118"/>
      <c r="O23" s="118"/>
      <c r="P23" s="127"/>
    </row>
    <row r="24" spans="1:25" ht="20.100000000000001" customHeight="1" x14ac:dyDescent="0.15">
      <c r="E24" s="1" t="s">
        <v>270</v>
      </c>
      <c r="K24" s="216" t="str">
        <f>IF(K26="","",'添付書類(3)実績調書1'!AA24)</f>
        <v/>
      </c>
      <c r="L24" s="216"/>
      <c r="M24" s="216"/>
      <c r="N24" s="216"/>
      <c r="O24" s="216"/>
      <c r="P24" s="4" t="s">
        <v>17</v>
      </c>
      <c r="Q24" s="191" t="s">
        <v>269</v>
      </c>
      <c r="Y24" s="64">
        <f>IF(K24="",0,K24)</f>
        <v>0</v>
      </c>
    </row>
    <row r="25" spans="1:25" ht="20.100000000000001" customHeight="1" x14ac:dyDescent="0.15">
      <c r="E25" s="1" t="s">
        <v>19</v>
      </c>
      <c r="K25" s="218" t="str">
        <f>IF(K26="","",'添付書類(3)実績調書1'!AA38)</f>
        <v/>
      </c>
      <c r="L25" s="218"/>
      <c r="M25" s="218"/>
      <c r="N25" s="218"/>
      <c r="O25" s="218"/>
      <c r="P25" s="7" t="s">
        <v>17</v>
      </c>
      <c r="Q25" s="191" t="s">
        <v>272</v>
      </c>
      <c r="Y25" s="64">
        <f>IF(K25="",0,K25)</f>
        <v>0</v>
      </c>
    </row>
    <row r="26" spans="1:25" ht="20.100000000000001" customHeight="1" x14ac:dyDescent="0.15">
      <c r="E26" s="1" t="s">
        <v>20</v>
      </c>
      <c r="K26" s="218" t="str">
        <f>IF('添付書類(3)実績調書2'!AG17=0,"",'添付書類(3)実績調書2'!AG17)</f>
        <v/>
      </c>
      <c r="L26" s="218"/>
      <c r="M26" s="218"/>
      <c r="N26" s="218"/>
      <c r="O26" s="218"/>
      <c r="P26" s="7" t="s">
        <v>17</v>
      </c>
      <c r="Q26" s="191" t="s">
        <v>272</v>
      </c>
      <c r="Y26" s="64">
        <f>IF(K26="",0,K26)</f>
        <v>0</v>
      </c>
    </row>
    <row r="27" spans="1:25" ht="20.100000000000001" customHeight="1" x14ac:dyDescent="0.15">
      <c r="E27" s="1" t="s">
        <v>271</v>
      </c>
      <c r="K27" s="218" t="str">
        <f>IF(K26="","",'添付書類(3)実績調書2'!AG37)</f>
        <v/>
      </c>
      <c r="L27" s="218"/>
      <c r="M27" s="218"/>
      <c r="N27" s="218"/>
      <c r="O27" s="218"/>
      <c r="P27" s="7" t="s">
        <v>17</v>
      </c>
      <c r="Q27" s="191" t="s">
        <v>273</v>
      </c>
      <c r="Y27" s="64">
        <f>IF(K27="",0,K27)</f>
        <v>0</v>
      </c>
    </row>
    <row r="28" spans="1:25" ht="20.100000000000001" customHeight="1" x14ac:dyDescent="0.15">
      <c r="K28" s="118"/>
      <c r="L28" s="118"/>
      <c r="M28" s="118"/>
      <c r="N28" s="118"/>
      <c r="O28" s="118"/>
      <c r="P28" s="127"/>
    </row>
    <row r="29" spans="1:25" ht="20.100000000000001" customHeight="1" x14ac:dyDescent="0.15">
      <c r="A29" s="9" t="s">
        <v>22</v>
      </c>
      <c r="C29" s="3" t="s">
        <v>157</v>
      </c>
      <c r="K29" s="118"/>
      <c r="L29" s="118"/>
      <c r="M29" s="129" t="s">
        <v>159</v>
      </c>
      <c r="N29" s="130"/>
      <c r="O29" s="130"/>
      <c r="P29" s="130"/>
      <c r="Q29" s="130"/>
      <c r="R29" s="130"/>
      <c r="S29" s="130"/>
      <c r="T29" s="130"/>
      <c r="U29" s="130"/>
      <c r="V29" s="130"/>
    </row>
    <row r="30" spans="1:25" ht="20.100000000000001" customHeight="1" x14ac:dyDescent="0.15">
      <c r="A30" s="9"/>
      <c r="C30" s="3" t="s">
        <v>225</v>
      </c>
      <c r="K30" s="212" t="str">
        <f>IF(K26="","",'添付書類(3)実績調書1'!Z24+'添付書類(3)実績調書1'!Z38+'添付書類(3)実績調書2'!Z17+'添付書類(3)実績調書2'!Z37)</f>
        <v/>
      </c>
      <c r="L30" s="212"/>
      <c r="M30" s="212"/>
      <c r="N30" s="212"/>
      <c r="O30" s="212"/>
      <c r="P30" s="8" t="s">
        <v>17</v>
      </c>
      <c r="Q30" s="130"/>
      <c r="R30" s="130"/>
      <c r="S30" s="130"/>
      <c r="T30" s="130"/>
      <c r="U30" s="130"/>
      <c r="V30" s="130"/>
    </row>
    <row r="31" spans="1:25" ht="20.100000000000001" customHeight="1" x14ac:dyDescent="0.15">
      <c r="A31" s="9"/>
      <c r="C31" s="3" t="s">
        <v>158</v>
      </c>
      <c r="K31" s="212" t="str">
        <f>IF(K22="","",IF(K20-K22&lt;0,0,K20-K22))</f>
        <v/>
      </c>
      <c r="L31" s="212"/>
      <c r="M31" s="212"/>
      <c r="N31" s="212"/>
      <c r="O31" s="212"/>
      <c r="P31" s="8" t="s">
        <v>17</v>
      </c>
      <c r="Q31" s="130"/>
      <c r="R31" s="130"/>
      <c r="S31" s="130"/>
      <c r="T31" s="130"/>
      <c r="U31" s="130"/>
      <c r="V31" s="130"/>
    </row>
    <row r="32" spans="1:25" ht="20.100000000000001" customHeight="1" x14ac:dyDescent="0.15">
      <c r="A32" s="9"/>
      <c r="C32" s="3"/>
      <c r="K32" s="128"/>
      <c r="L32" s="128"/>
      <c r="M32" s="128"/>
      <c r="N32" s="128"/>
      <c r="O32" s="128"/>
      <c r="P32" s="127"/>
      <c r="Q32" s="130"/>
      <c r="R32" s="130"/>
      <c r="S32" s="130"/>
      <c r="T32" s="130"/>
      <c r="U32" s="130"/>
      <c r="V32" s="130"/>
    </row>
    <row r="33" spans="1:22" ht="20.100000000000001" customHeight="1" x14ac:dyDescent="0.15">
      <c r="A33" s="9" t="s">
        <v>37</v>
      </c>
      <c r="C33" s="1" t="s">
        <v>23</v>
      </c>
      <c r="M33" s="130"/>
      <c r="N33" s="130"/>
      <c r="O33" s="130"/>
      <c r="P33" s="130"/>
      <c r="Q33" s="130"/>
      <c r="R33" s="130"/>
      <c r="S33" s="130"/>
      <c r="T33" s="130"/>
      <c r="U33" s="130"/>
      <c r="V33" s="130"/>
    </row>
    <row r="34" spans="1:22" ht="20.100000000000001" customHeight="1" x14ac:dyDescent="0.15">
      <c r="B34" s="1" t="s">
        <v>263</v>
      </c>
    </row>
    <row r="35" spans="1:22" ht="20.100000000000001" customHeight="1" x14ac:dyDescent="0.15">
      <c r="B35" s="1" t="s">
        <v>264</v>
      </c>
    </row>
    <row r="36" spans="1:22" ht="20.100000000000001" customHeight="1" x14ac:dyDescent="0.15">
      <c r="B36" s="1" t="s">
        <v>265</v>
      </c>
    </row>
    <row r="37" spans="1:22" ht="20.100000000000001" customHeight="1" x14ac:dyDescent="0.15">
      <c r="B37" s="1" t="s">
        <v>156</v>
      </c>
    </row>
  </sheetData>
  <mergeCells count="36">
    <mergeCell ref="A14:V15"/>
    <mergeCell ref="A13:B13"/>
    <mergeCell ref="K30:O30"/>
    <mergeCell ref="K31:O31"/>
    <mergeCell ref="N13:O13"/>
    <mergeCell ref="H13:M13"/>
    <mergeCell ref="P13:V13"/>
    <mergeCell ref="K22:O22"/>
    <mergeCell ref="K24:O24"/>
    <mergeCell ref="K20:O20"/>
    <mergeCell ref="K21:O21"/>
    <mergeCell ref="K25:O25"/>
    <mergeCell ref="K26:O26"/>
    <mergeCell ref="K27:O27"/>
    <mergeCell ref="A16:V16"/>
    <mergeCell ref="K19:O19"/>
    <mergeCell ref="E7:G7"/>
    <mergeCell ref="H7:J7"/>
    <mergeCell ref="K7:V7"/>
    <mergeCell ref="S11:V11"/>
    <mergeCell ref="O11:Q11"/>
    <mergeCell ref="K11:M11"/>
    <mergeCell ref="L9:N9"/>
    <mergeCell ref="P9:U9"/>
    <mergeCell ref="K8:V8"/>
    <mergeCell ref="K10:V10"/>
    <mergeCell ref="H8:J8"/>
    <mergeCell ref="H9:J9"/>
    <mergeCell ref="H10:J10"/>
    <mergeCell ref="H11:J11"/>
    <mergeCell ref="C1:D1"/>
    <mergeCell ref="E1:F1"/>
    <mergeCell ref="S3:T3"/>
    <mergeCell ref="P3:Q3"/>
    <mergeCell ref="M3:N3"/>
    <mergeCell ref="K3:L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Q35"/>
  <sheetViews>
    <sheetView showGridLines="0" topLeftCell="A4" zoomScale="90" zoomScaleNormal="90" workbookViewId="0">
      <selection activeCell="AY14" sqref="AY14"/>
    </sheetView>
  </sheetViews>
  <sheetFormatPr defaultColWidth="3.5" defaultRowHeight="21.95" customHeight="1" x14ac:dyDescent="0.15"/>
  <cols>
    <col min="1" max="1" width="3.5" style="161" customWidth="1"/>
    <col min="2" max="16384" width="3.5" style="161"/>
  </cols>
  <sheetData>
    <row r="1" spans="1:43" ht="18" customHeight="1" x14ac:dyDescent="0.15">
      <c r="A1" s="29" t="s">
        <v>42</v>
      </c>
    </row>
    <row r="2" spans="1:43" ht="21.95" customHeight="1" x14ac:dyDescent="0.15">
      <c r="A2" s="29"/>
    </row>
    <row r="3" spans="1:43" ht="21.95" customHeight="1" x14ac:dyDescent="0.15">
      <c r="D3" s="219" t="str">
        <f>'報告書 記入例'!C1</f>
        <v>令和</v>
      </c>
      <c r="E3" s="219"/>
      <c r="F3" s="526" t="str">
        <f>IF('報告書 記入例'!E1="","",'報告書 記入例'!E1)</f>
        <v>○</v>
      </c>
      <c r="G3" s="526"/>
      <c r="H3" s="272" t="s">
        <v>1</v>
      </c>
      <c r="I3" s="272"/>
      <c r="J3" s="272" t="s">
        <v>179</v>
      </c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X3" s="23"/>
    </row>
    <row r="5" spans="1:43" ht="21.95" customHeight="1" x14ac:dyDescent="0.15">
      <c r="A5" s="24" t="s">
        <v>43</v>
      </c>
      <c r="B5" s="24"/>
    </row>
    <row r="6" spans="1:43" ht="21.95" customHeight="1" x14ac:dyDescent="0.15">
      <c r="A6" s="239" t="s">
        <v>44</v>
      </c>
      <c r="B6" s="239"/>
      <c r="C6" s="239"/>
      <c r="D6" s="239"/>
      <c r="E6" s="239"/>
      <c r="F6" s="239"/>
      <c r="G6" s="239" t="s">
        <v>281</v>
      </c>
      <c r="H6" s="239"/>
      <c r="I6" s="239"/>
      <c r="J6" s="239"/>
      <c r="K6" s="239"/>
      <c r="L6" s="239"/>
      <c r="M6" s="239" t="s">
        <v>45</v>
      </c>
      <c r="N6" s="239"/>
      <c r="O6" s="239"/>
      <c r="P6" s="239"/>
      <c r="Q6" s="239"/>
      <c r="R6" s="239"/>
      <c r="S6" s="239"/>
      <c r="T6" s="239"/>
      <c r="U6" s="239"/>
      <c r="V6" s="239"/>
    </row>
    <row r="7" spans="1:43" ht="21.95" customHeight="1" x14ac:dyDescent="0.15">
      <c r="A7" s="256" t="s">
        <v>46</v>
      </c>
      <c r="B7" s="256"/>
      <c r="C7" s="256"/>
      <c r="D7" s="256"/>
      <c r="E7" s="256"/>
      <c r="F7" s="256"/>
      <c r="G7" s="516">
        <v>0</v>
      </c>
      <c r="H7" s="516"/>
      <c r="I7" s="516"/>
      <c r="J7" s="516"/>
      <c r="K7" s="517"/>
      <c r="L7" s="17" t="s">
        <v>17</v>
      </c>
      <c r="M7" s="273"/>
      <c r="N7" s="273"/>
      <c r="O7" s="273"/>
      <c r="P7" s="273"/>
      <c r="Q7" s="273"/>
      <c r="R7" s="273"/>
      <c r="S7" s="273"/>
      <c r="T7" s="273"/>
      <c r="U7" s="273"/>
      <c r="V7" s="273"/>
    </row>
    <row r="8" spans="1:43" ht="21.95" customHeight="1" x14ac:dyDescent="0.15">
      <c r="A8" s="256" t="s">
        <v>47</v>
      </c>
      <c r="B8" s="256"/>
      <c r="C8" s="256"/>
      <c r="D8" s="256"/>
      <c r="E8" s="256"/>
      <c r="F8" s="256"/>
      <c r="G8" s="523">
        <f>IF('報告書 記入例'!K20=0,"",'報告書 記入例'!K20)</f>
        <v>424000</v>
      </c>
      <c r="H8" s="523"/>
      <c r="I8" s="523"/>
      <c r="J8" s="523"/>
      <c r="K8" s="501"/>
      <c r="L8" s="17" t="s">
        <v>17</v>
      </c>
      <c r="M8" s="273" t="s">
        <v>77</v>
      </c>
      <c r="N8" s="273"/>
      <c r="O8" s="273"/>
      <c r="P8" s="273"/>
      <c r="Q8" s="273"/>
      <c r="R8" s="273"/>
      <c r="S8" s="273"/>
      <c r="T8" s="273"/>
      <c r="U8" s="273"/>
      <c r="V8" s="273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</row>
    <row r="9" spans="1:43" ht="21.95" customHeight="1" x14ac:dyDescent="0.15">
      <c r="A9" s="256" t="s">
        <v>76</v>
      </c>
      <c r="B9" s="256"/>
      <c r="C9" s="256"/>
      <c r="D9" s="256"/>
      <c r="E9" s="256"/>
      <c r="F9" s="256"/>
      <c r="G9" s="516">
        <v>52800</v>
      </c>
      <c r="H9" s="516"/>
      <c r="I9" s="516"/>
      <c r="J9" s="516"/>
      <c r="K9" s="517"/>
      <c r="L9" s="17" t="s">
        <v>17</v>
      </c>
      <c r="M9" s="282" t="s">
        <v>70</v>
      </c>
      <c r="N9" s="283"/>
      <c r="O9" s="283"/>
      <c r="P9" s="283"/>
      <c r="Q9" s="519" t="s">
        <v>241</v>
      </c>
      <c r="R9" s="519"/>
      <c r="S9" s="519"/>
      <c r="T9" s="519"/>
      <c r="U9" s="519"/>
      <c r="V9" s="50" t="s">
        <v>48</v>
      </c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</row>
    <row r="10" spans="1:43" ht="21.95" customHeight="1" x14ac:dyDescent="0.15">
      <c r="A10" s="256" t="s">
        <v>41</v>
      </c>
      <c r="B10" s="256"/>
      <c r="C10" s="256"/>
      <c r="D10" s="256"/>
      <c r="E10" s="256"/>
      <c r="F10" s="256"/>
      <c r="G10" s="516">
        <v>19200</v>
      </c>
      <c r="H10" s="516"/>
      <c r="I10" s="516"/>
      <c r="J10" s="516"/>
      <c r="K10" s="517"/>
      <c r="L10" s="17" t="s">
        <v>17</v>
      </c>
      <c r="M10" s="524" t="s">
        <v>268</v>
      </c>
      <c r="N10" s="524"/>
      <c r="O10" s="524"/>
      <c r="P10" s="524"/>
      <c r="Q10" s="524"/>
      <c r="R10" s="524"/>
      <c r="S10" s="524"/>
      <c r="T10" s="524"/>
      <c r="U10" s="524"/>
      <c r="V10" s="524"/>
    </row>
    <row r="11" spans="1:43" ht="21.95" customHeight="1" x14ac:dyDescent="0.15">
      <c r="A11" s="515"/>
      <c r="B11" s="515"/>
      <c r="C11" s="515"/>
      <c r="D11" s="515"/>
      <c r="E11" s="515"/>
      <c r="F11" s="515"/>
      <c r="G11" s="516"/>
      <c r="H11" s="516"/>
      <c r="I11" s="516"/>
      <c r="J11" s="516"/>
      <c r="K11" s="517"/>
      <c r="L11" s="17" t="s">
        <v>17</v>
      </c>
      <c r="M11" s="524" t="s">
        <v>142</v>
      </c>
      <c r="N11" s="524"/>
      <c r="O11" s="524"/>
      <c r="P11" s="524"/>
      <c r="Q11" s="524"/>
      <c r="R11" s="524"/>
      <c r="S11" s="524"/>
      <c r="T11" s="524"/>
      <c r="U11" s="524"/>
      <c r="V11" s="524"/>
    </row>
    <row r="12" spans="1:43" ht="21.95" customHeight="1" x14ac:dyDescent="0.15">
      <c r="A12" s="515"/>
      <c r="B12" s="515"/>
      <c r="C12" s="515"/>
      <c r="D12" s="515"/>
      <c r="E12" s="515"/>
      <c r="F12" s="515"/>
      <c r="G12" s="516"/>
      <c r="H12" s="516"/>
      <c r="I12" s="516"/>
      <c r="J12" s="516"/>
      <c r="K12" s="517"/>
      <c r="L12" s="17" t="s">
        <v>17</v>
      </c>
      <c r="M12" s="524" t="s">
        <v>142</v>
      </c>
      <c r="N12" s="524"/>
      <c r="O12" s="524"/>
      <c r="P12" s="524"/>
      <c r="Q12" s="524"/>
      <c r="R12" s="524"/>
      <c r="S12" s="524"/>
      <c r="T12" s="524"/>
      <c r="U12" s="524"/>
      <c r="V12" s="524"/>
    </row>
    <row r="13" spans="1:43" ht="21.95" customHeight="1" x14ac:dyDescent="0.15">
      <c r="A13" s="285" t="s">
        <v>38</v>
      </c>
      <c r="B13" s="285"/>
      <c r="C13" s="285"/>
      <c r="D13" s="285"/>
      <c r="E13" s="285"/>
      <c r="F13" s="285"/>
      <c r="G13" s="521">
        <f>IF(SUM(G7:K12)=0,"",SUM(G7:K12))</f>
        <v>496000</v>
      </c>
      <c r="H13" s="521"/>
      <c r="I13" s="521"/>
      <c r="J13" s="521"/>
      <c r="K13" s="522"/>
      <c r="L13" s="30" t="s">
        <v>17</v>
      </c>
      <c r="M13" s="525"/>
      <c r="N13" s="525"/>
      <c r="O13" s="525"/>
      <c r="P13" s="525"/>
      <c r="Q13" s="525"/>
      <c r="R13" s="525"/>
      <c r="S13" s="525"/>
      <c r="T13" s="525"/>
      <c r="U13" s="525"/>
      <c r="V13" s="525"/>
    </row>
    <row r="14" spans="1:43" ht="21.95" customHeight="1" x14ac:dyDescent="0.15">
      <c r="A14" s="24"/>
      <c r="B14" s="24"/>
      <c r="C14" s="25"/>
    </row>
    <row r="15" spans="1:43" ht="21.95" customHeight="1" x14ac:dyDescent="0.15">
      <c r="A15" s="24" t="s">
        <v>49</v>
      </c>
      <c r="B15" s="24"/>
    </row>
    <row r="16" spans="1:43" ht="21.95" customHeight="1" x14ac:dyDescent="0.15">
      <c r="A16" s="239" t="s">
        <v>44</v>
      </c>
      <c r="B16" s="239"/>
      <c r="C16" s="239"/>
      <c r="D16" s="239"/>
      <c r="E16" s="239"/>
      <c r="F16" s="239"/>
      <c r="G16" s="239" t="s">
        <v>281</v>
      </c>
      <c r="H16" s="239"/>
      <c r="I16" s="239"/>
      <c r="J16" s="239"/>
      <c r="K16" s="239"/>
      <c r="L16" s="239"/>
      <c r="M16" s="239" t="s">
        <v>45</v>
      </c>
      <c r="N16" s="239"/>
      <c r="O16" s="239"/>
      <c r="P16" s="239"/>
      <c r="Q16" s="239"/>
      <c r="R16" s="239"/>
      <c r="S16" s="239"/>
      <c r="T16" s="239"/>
      <c r="U16" s="239"/>
      <c r="V16" s="239"/>
    </row>
    <row r="17" spans="1:24" ht="21.95" customHeight="1" x14ac:dyDescent="0.15">
      <c r="A17" s="256" t="s">
        <v>71</v>
      </c>
      <c r="B17" s="256"/>
      <c r="C17" s="256"/>
      <c r="D17" s="256"/>
      <c r="E17" s="256"/>
      <c r="F17" s="256"/>
      <c r="G17" s="523">
        <f>IF('添付書類(3)実績調書1 記入例'!Y24=0,"",'添付書類(3)実績調書1 記入例'!Y24)</f>
        <v>96000</v>
      </c>
      <c r="H17" s="523"/>
      <c r="I17" s="523"/>
      <c r="J17" s="523"/>
      <c r="K17" s="501"/>
      <c r="L17" s="17" t="s">
        <v>17</v>
      </c>
      <c r="M17" s="524" t="s">
        <v>242</v>
      </c>
      <c r="N17" s="524"/>
      <c r="O17" s="524"/>
      <c r="P17" s="524"/>
      <c r="Q17" s="524"/>
      <c r="R17" s="524"/>
      <c r="S17" s="524"/>
      <c r="T17" s="524"/>
      <c r="U17" s="524"/>
      <c r="V17" s="524"/>
    </row>
    <row r="18" spans="1:24" ht="21.95" customHeight="1" x14ac:dyDescent="0.15">
      <c r="A18" s="256" t="s">
        <v>73</v>
      </c>
      <c r="B18" s="256"/>
      <c r="C18" s="256"/>
      <c r="D18" s="256"/>
      <c r="E18" s="256"/>
      <c r="F18" s="256"/>
      <c r="G18" s="523">
        <f>IF('添付書類(3)実績調書1 記入例'!Y38=0,"",'添付書類(3)実績調書1 記入例'!Y38)</f>
        <v>20000</v>
      </c>
      <c r="H18" s="523"/>
      <c r="I18" s="523"/>
      <c r="J18" s="523"/>
      <c r="K18" s="501"/>
      <c r="L18" s="17" t="s">
        <v>17</v>
      </c>
      <c r="M18" s="524" t="s">
        <v>243</v>
      </c>
      <c r="N18" s="524"/>
      <c r="O18" s="524"/>
      <c r="P18" s="524"/>
      <c r="Q18" s="524"/>
      <c r="R18" s="524"/>
      <c r="S18" s="524"/>
      <c r="T18" s="524"/>
      <c r="U18" s="524"/>
      <c r="V18" s="524"/>
    </row>
    <row r="19" spans="1:24" ht="21.95" customHeight="1" x14ac:dyDescent="0.15">
      <c r="A19" s="256" t="s">
        <v>74</v>
      </c>
      <c r="B19" s="256"/>
      <c r="C19" s="256"/>
      <c r="D19" s="256"/>
      <c r="E19" s="256"/>
      <c r="F19" s="256"/>
      <c r="G19" s="523">
        <f>IF('添付書類(3)実績調書2 記入例'!Y17=0,"",'添付書類(3)実績調書2 記入例'!Y17)</f>
        <v>192000</v>
      </c>
      <c r="H19" s="523"/>
      <c r="I19" s="523"/>
      <c r="J19" s="523"/>
      <c r="K19" s="501"/>
      <c r="L19" s="17" t="s">
        <v>17</v>
      </c>
      <c r="M19" s="518" t="s">
        <v>244</v>
      </c>
      <c r="N19" s="519"/>
      <c r="O19" s="519"/>
      <c r="P19" s="519"/>
      <c r="Q19" s="519"/>
      <c r="R19" s="519"/>
      <c r="S19" s="519"/>
      <c r="T19" s="519"/>
      <c r="U19" s="519"/>
      <c r="V19" s="520"/>
    </row>
    <row r="20" spans="1:24" ht="21.95" customHeight="1" x14ac:dyDescent="0.15">
      <c r="A20" s="256" t="s">
        <v>75</v>
      </c>
      <c r="B20" s="256"/>
      <c r="C20" s="256"/>
      <c r="D20" s="256"/>
      <c r="E20" s="256"/>
      <c r="F20" s="256"/>
      <c r="G20" s="523">
        <f>IF('添付書類(3)実績調書2 記入例'!Y37=0,"",'添付書類(3)実績調書2 記入例'!Y37)</f>
        <v>188000</v>
      </c>
      <c r="H20" s="523"/>
      <c r="I20" s="523"/>
      <c r="J20" s="523"/>
      <c r="K20" s="501"/>
      <c r="L20" s="17" t="s">
        <v>17</v>
      </c>
      <c r="M20" s="273" t="s">
        <v>141</v>
      </c>
      <c r="N20" s="273"/>
      <c r="O20" s="273"/>
      <c r="P20" s="273"/>
      <c r="Q20" s="273"/>
      <c r="R20" s="273"/>
      <c r="S20" s="273"/>
      <c r="T20" s="273"/>
      <c r="U20" s="273"/>
      <c r="V20" s="273"/>
    </row>
    <row r="21" spans="1:24" ht="21.95" customHeight="1" x14ac:dyDescent="0.15">
      <c r="A21" s="515"/>
      <c r="B21" s="515"/>
      <c r="C21" s="515"/>
      <c r="D21" s="515"/>
      <c r="E21" s="515"/>
      <c r="F21" s="515"/>
      <c r="G21" s="516"/>
      <c r="H21" s="516"/>
      <c r="I21" s="516"/>
      <c r="J21" s="516"/>
      <c r="K21" s="517"/>
      <c r="L21" s="17" t="s">
        <v>17</v>
      </c>
      <c r="M21" s="518" t="s">
        <v>142</v>
      </c>
      <c r="N21" s="519"/>
      <c r="O21" s="519"/>
      <c r="P21" s="519"/>
      <c r="Q21" s="519"/>
      <c r="R21" s="519"/>
      <c r="S21" s="519"/>
      <c r="T21" s="519"/>
      <c r="U21" s="519"/>
      <c r="V21" s="520"/>
    </row>
    <row r="22" spans="1:24" ht="21.95" customHeight="1" x14ac:dyDescent="0.15">
      <c r="A22" s="515"/>
      <c r="B22" s="515"/>
      <c r="C22" s="515"/>
      <c r="D22" s="515"/>
      <c r="E22" s="515"/>
      <c r="F22" s="515"/>
      <c r="G22" s="516"/>
      <c r="H22" s="516"/>
      <c r="I22" s="516"/>
      <c r="J22" s="516"/>
      <c r="K22" s="517"/>
      <c r="L22" s="17" t="s">
        <v>17</v>
      </c>
      <c r="M22" s="518" t="s">
        <v>142</v>
      </c>
      <c r="N22" s="519"/>
      <c r="O22" s="519"/>
      <c r="P22" s="519"/>
      <c r="Q22" s="519"/>
      <c r="R22" s="519"/>
      <c r="S22" s="519"/>
      <c r="T22" s="519"/>
      <c r="U22" s="519"/>
      <c r="V22" s="520"/>
    </row>
    <row r="23" spans="1:24" ht="21.95" customHeight="1" x14ac:dyDescent="0.15">
      <c r="A23" s="515"/>
      <c r="B23" s="515"/>
      <c r="C23" s="515"/>
      <c r="D23" s="515"/>
      <c r="E23" s="515"/>
      <c r="F23" s="515"/>
      <c r="G23" s="516"/>
      <c r="H23" s="516"/>
      <c r="I23" s="516"/>
      <c r="J23" s="516"/>
      <c r="K23" s="517"/>
      <c r="L23" s="17" t="s">
        <v>17</v>
      </c>
      <c r="M23" s="518" t="s">
        <v>142</v>
      </c>
      <c r="N23" s="519"/>
      <c r="O23" s="519"/>
      <c r="P23" s="519"/>
      <c r="Q23" s="519"/>
      <c r="R23" s="519"/>
      <c r="S23" s="519"/>
      <c r="T23" s="519"/>
      <c r="U23" s="519"/>
      <c r="V23" s="520"/>
    </row>
    <row r="24" spans="1:24" ht="21.95" customHeight="1" x14ac:dyDescent="0.15">
      <c r="A24" s="515"/>
      <c r="B24" s="515"/>
      <c r="C24" s="515"/>
      <c r="D24" s="515"/>
      <c r="E24" s="515"/>
      <c r="F24" s="515"/>
      <c r="G24" s="516"/>
      <c r="H24" s="516"/>
      <c r="I24" s="516"/>
      <c r="J24" s="516"/>
      <c r="K24" s="517"/>
      <c r="L24" s="17" t="s">
        <v>17</v>
      </c>
      <c r="M24" s="518" t="s">
        <v>142</v>
      </c>
      <c r="N24" s="519"/>
      <c r="O24" s="519"/>
      <c r="P24" s="519"/>
      <c r="Q24" s="519"/>
      <c r="R24" s="519"/>
      <c r="S24" s="519"/>
      <c r="T24" s="519"/>
      <c r="U24" s="519"/>
      <c r="V24" s="520"/>
    </row>
    <row r="25" spans="1:24" ht="21.95" customHeight="1" x14ac:dyDescent="0.15">
      <c r="A25" s="515"/>
      <c r="B25" s="515"/>
      <c r="C25" s="515"/>
      <c r="D25" s="515"/>
      <c r="E25" s="515"/>
      <c r="F25" s="515"/>
      <c r="G25" s="516"/>
      <c r="H25" s="516"/>
      <c r="I25" s="516"/>
      <c r="J25" s="516"/>
      <c r="K25" s="517"/>
      <c r="L25" s="17" t="s">
        <v>17</v>
      </c>
      <c r="M25" s="518" t="s">
        <v>142</v>
      </c>
      <c r="N25" s="519"/>
      <c r="O25" s="519"/>
      <c r="P25" s="519"/>
      <c r="Q25" s="519"/>
      <c r="R25" s="519"/>
      <c r="S25" s="519"/>
      <c r="T25" s="519"/>
      <c r="U25" s="519"/>
      <c r="V25" s="520"/>
    </row>
    <row r="26" spans="1:24" ht="21.95" customHeight="1" x14ac:dyDescent="0.15">
      <c r="A26" s="515"/>
      <c r="B26" s="515"/>
      <c r="C26" s="515"/>
      <c r="D26" s="515"/>
      <c r="E26" s="515"/>
      <c r="F26" s="515"/>
      <c r="G26" s="516"/>
      <c r="H26" s="516"/>
      <c r="I26" s="516"/>
      <c r="J26" s="516"/>
      <c r="K26" s="517"/>
      <c r="L26" s="17" t="s">
        <v>17</v>
      </c>
      <c r="M26" s="518" t="s">
        <v>142</v>
      </c>
      <c r="N26" s="519"/>
      <c r="O26" s="519"/>
      <c r="P26" s="519"/>
      <c r="Q26" s="519"/>
      <c r="R26" s="519"/>
      <c r="S26" s="519"/>
      <c r="T26" s="519"/>
      <c r="U26" s="519"/>
      <c r="V26" s="520"/>
    </row>
    <row r="27" spans="1:24" ht="21.95" customHeight="1" x14ac:dyDescent="0.15">
      <c r="A27" s="515"/>
      <c r="B27" s="515"/>
      <c r="C27" s="515"/>
      <c r="D27" s="515"/>
      <c r="E27" s="515"/>
      <c r="F27" s="515"/>
      <c r="G27" s="516"/>
      <c r="H27" s="516"/>
      <c r="I27" s="516"/>
      <c r="J27" s="516"/>
      <c r="K27" s="517"/>
      <c r="L27" s="17" t="s">
        <v>17</v>
      </c>
      <c r="M27" s="518" t="s">
        <v>142</v>
      </c>
      <c r="N27" s="519"/>
      <c r="O27" s="519"/>
      <c r="P27" s="519"/>
      <c r="Q27" s="519"/>
      <c r="R27" s="519"/>
      <c r="S27" s="519"/>
      <c r="T27" s="519"/>
      <c r="U27" s="519"/>
      <c r="V27" s="520"/>
      <c r="X27" s="58" t="str">
        <f>IF(G13&lt;G28,"支出額が収入額を上回っています。ご確認ください。","")</f>
        <v/>
      </c>
    </row>
    <row r="28" spans="1:24" ht="21.95" customHeight="1" x14ac:dyDescent="0.15">
      <c r="A28" s="285" t="s">
        <v>38</v>
      </c>
      <c r="B28" s="285"/>
      <c r="C28" s="285"/>
      <c r="D28" s="285"/>
      <c r="E28" s="285"/>
      <c r="F28" s="285"/>
      <c r="G28" s="521">
        <f>IF(SUM(G17:K27)=0,"",SUM(G17:K27))</f>
        <v>496000</v>
      </c>
      <c r="H28" s="521"/>
      <c r="I28" s="521"/>
      <c r="J28" s="521"/>
      <c r="K28" s="522"/>
      <c r="L28" s="30" t="s">
        <v>17</v>
      </c>
      <c r="M28" s="270"/>
      <c r="N28" s="270"/>
      <c r="O28" s="270"/>
      <c r="P28" s="270"/>
      <c r="Q28" s="270"/>
      <c r="R28" s="270"/>
      <c r="S28" s="270"/>
      <c r="T28" s="270"/>
      <c r="U28" s="270"/>
      <c r="V28" s="270"/>
    </row>
    <row r="29" spans="1:24" ht="21.95" customHeight="1" x14ac:dyDescent="0.15">
      <c r="A29" s="24"/>
      <c r="B29" s="24"/>
      <c r="G29" s="195"/>
      <c r="H29" s="195"/>
      <c r="I29" s="195"/>
      <c r="J29" s="195"/>
      <c r="K29" s="195"/>
    </row>
    <row r="30" spans="1:24" ht="21.95" customHeight="1" x14ac:dyDescent="0.15">
      <c r="A30" s="161" t="s">
        <v>72</v>
      </c>
      <c r="B30" s="57"/>
      <c r="C30" s="57"/>
      <c r="D30" s="57"/>
      <c r="E30" s="57"/>
      <c r="F30" s="57"/>
      <c r="G30" s="196"/>
      <c r="H30" s="514">
        <f>IF(G13="","",G13-G28)</f>
        <v>0</v>
      </c>
      <c r="I30" s="514"/>
      <c r="J30" s="514"/>
      <c r="K30" s="514"/>
      <c r="L30" s="59" t="s">
        <v>17</v>
      </c>
      <c r="N30" s="57"/>
      <c r="O30" s="57"/>
      <c r="P30" s="57"/>
      <c r="Q30" s="57"/>
      <c r="R30" s="57"/>
      <c r="S30" s="57"/>
      <c r="T30" s="57"/>
      <c r="U30" s="57"/>
      <c r="V30" s="57"/>
    </row>
    <row r="31" spans="1:24" ht="21.95" customHeight="1" x14ac:dyDescent="0.15">
      <c r="A31" s="24"/>
      <c r="B31" s="24"/>
      <c r="C31" s="27"/>
      <c r="D31" s="27"/>
      <c r="G31" s="195"/>
      <c r="H31" s="195"/>
      <c r="I31" s="195"/>
      <c r="J31" s="195"/>
      <c r="K31" s="197"/>
      <c r="L31" s="27"/>
      <c r="M31" s="27"/>
      <c r="P31" s="160"/>
      <c r="S31" s="160"/>
    </row>
    <row r="32" spans="1:24" ht="21.95" customHeight="1" x14ac:dyDescent="0.15">
      <c r="A32" s="24"/>
      <c r="B32" s="24"/>
      <c r="C32" s="27"/>
      <c r="D32" s="27"/>
    </row>
    <row r="33" spans="1:22" ht="21.95" customHeight="1" x14ac:dyDescent="0.15">
      <c r="A33" s="24"/>
      <c r="B33" s="24"/>
      <c r="C33" s="27"/>
      <c r="D33" s="27"/>
      <c r="K33" s="27"/>
      <c r="L33" s="27"/>
      <c r="M33" s="27"/>
      <c r="P33" s="160"/>
      <c r="S33" s="160"/>
    </row>
    <row r="34" spans="1:22" ht="21.95" customHeight="1" x14ac:dyDescent="0.15">
      <c r="A34" s="24"/>
      <c r="B34" s="24"/>
      <c r="C34" s="24"/>
      <c r="D34" s="24"/>
      <c r="E34" s="24"/>
      <c r="F34" s="24"/>
      <c r="G34" s="24"/>
      <c r="H34" s="24"/>
      <c r="I34" s="26"/>
      <c r="M34" s="24"/>
      <c r="N34" s="24"/>
      <c r="P34" s="24"/>
      <c r="Q34" s="24"/>
      <c r="T34" s="24"/>
      <c r="U34" s="24"/>
      <c r="V34" s="24"/>
    </row>
    <row r="35" spans="1:22" ht="21.95" customHeight="1" x14ac:dyDescent="0.15">
      <c r="A35" s="24"/>
      <c r="B35" s="24"/>
      <c r="C35" s="24"/>
      <c r="D35" s="24"/>
      <c r="E35" s="24"/>
      <c r="F35" s="24"/>
      <c r="G35" s="24"/>
      <c r="H35" s="26"/>
      <c r="I35" s="24"/>
      <c r="J35" s="24"/>
      <c r="K35" s="26"/>
      <c r="L35" s="24"/>
      <c r="M35" s="24"/>
      <c r="N35" s="24"/>
      <c r="O35" s="28"/>
      <c r="P35" s="28"/>
      <c r="Q35" s="24"/>
      <c r="R35" s="24"/>
      <c r="S35" s="24"/>
      <c r="T35" s="26"/>
      <c r="U35" s="24"/>
      <c r="V35" s="24"/>
    </row>
  </sheetData>
  <mergeCells count="69">
    <mergeCell ref="D3:E3"/>
    <mergeCell ref="F3:G3"/>
    <mergeCell ref="H3:I3"/>
    <mergeCell ref="J3:V3"/>
    <mergeCell ref="A6:F6"/>
    <mergeCell ref="G6:L6"/>
    <mergeCell ref="M6:V6"/>
    <mergeCell ref="A7:F7"/>
    <mergeCell ref="G7:K7"/>
    <mergeCell ref="M7:V7"/>
    <mergeCell ref="A8:F8"/>
    <mergeCell ref="G8:K8"/>
    <mergeCell ref="M8:V8"/>
    <mergeCell ref="A9:F9"/>
    <mergeCell ref="G9:K9"/>
    <mergeCell ref="M9:P9"/>
    <mergeCell ref="Q9:U9"/>
    <mergeCell ref="A10:F10"/>
    <mergeCell ref="G10:K10"/>
    <mergeCell ref="M10:V10"/>
    <mergeCell ref="A11:F11"/>
    <mergeCell ref="G11:K11"/>
    <mergeCell ref="M11:V11"/>
    <mergeCell ref="A12:F12"/>
    <mergeCell ref="G12:K12"/>
    <mergeCell ref="M12:V12"/>
    <mergeCell ref="A13:F13"/>
    <mergeCell ref="G13:K13"/>
    <mergeCell ref="M13:V13"/>
    <mergeCell ref="A16:F16"/>
    <mergeCell ref="G16:L16"/>
    <mergeCell ref="M16:V16"/>
    <mergeCell ref="A17:F17"/>
    <mergeCell ref="G17:K17"/>
    <mergeCell ref="M17:V17"/>
    <mergeCell ref="A18:F18"/>
    <mergeCell ref="G18:K18"/>
    <mergeCell ref="M18:V18"/>
    <mergeCell ref="A19:F19"/>
    <mergeCell ref="G19:K19"/>
    <mergeCell ref="M19:V19"/>
    <mergeCell ref="A20:F20"/>
    <mergeCell ref="G20:K20"/>
    <mergeCell ref="M20:V20"/>
    <mergeCell ref="A21:F21"/>
    <mergeCell ref="G21:K21"/>
    <mergeCell ref="M21:V21"/>
    <mergeCell ref="A22:F22"/>
    <mergeCell ref="G22:K22"/>
    <mergeCell ref="M22:V22"/>
    <mergeCell ref="A23:F23"/>
    <mergeCell ref="G23:K23"/>
    <mergeCell ref="M23:V23"/>
    <mergeCell ref="A24:F24"/>
    <mergeCell ref="G24:K24"/>
    <mergeCell ref="M24:V24"/>
    <mergeCell ref="A25:F25"/>
    <mergeCell ref="G25:K25"/>
    <mergeCell ref="M25:V25"/>
    <mergeCell ref="A26:F26"/>
    <mergeCell ref="G26:K26"/>
    <mergeCell ref="M26:V26"/>
    <mergeCell ref="H30:K30"/>
    <mergeCell ref="A27:F27"/>
    <mergeCell ref="G27:K27"/>
    <mergeCell ref="M27:V27"/>
    <mergeCell ref="A28:F28"/>
    <mergeCell ref="G28:K28"/>
    <mergeCell ref="M28:V28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9"/>
  <sheetViews>
    <sheetView showGridLines="0" zoomScale="90" zoomScaleNormal="90" workbookViewId="0">
      <selection activeCell="W2" sqref="W2"/>
    </sheetView>
  </sheetViews>
  <sheetFormatPr defaultColWidth="3.5" defaultRowHeight="18" customHeight="1" x14ac:dyDescent="0.15"/>
  <cols>
    <col min="1" max="1" width="3.5" style="27" customWidth="1"/>
    <col min="2" max="2" width="3.5" style="27"/>
    <col min="3" max="3" width="3.5" style="27" customWidth="1"/>
    <col min="4" max="7" width="3.5" style="27"/>
    <col min="8" max="8" width="3.5" style="27" customWidth="1"/>
    <col min="9" max="9" width="3.5" style="27"/>
    <col min="10" max="10" width="3.5" style="27" customWidth="1"/>
    <col min="11" max="21" width="3.5" style="27"/>
    <col min="22" max="22" width="3.5" style="27" customWidth="1"/>
    <col min="23" max="23" width="3.5" style="27"/>
    <col min="24" max="24" width="1.875" style="27" customWidth="1"/>
    <col min="25" max="25" width="8.5" style="61" hidden="1" customWidth="1"/>
    <col min="26" max="26" width="1.75" style="148" hidden="1" customWidth="1"/>
    <col min="27" max="28" width="1.75" style="27" hidden="1" customWidth="1"/>
    <col min="29" max="48" width="0" style="27" hidden="1" customWidth="1"/>
    <col min="49" max="16384" width="3.5" style="27"/>
  </cols>
  <sheetData>
    <row r="1" spans="1:27" s="161" customFormat="1" ht="14.25" customHeight="1" x14ac:dyDescent="0.15">
      <c r="A1" s="29" t="s">
        <v>50</v>
      </c>
      <c r="Y1" s="60"/>
      <c r="Z1" s="147"/>
    </row>
    <row r="2" spans="1:27" s="161" customFormat="1" ht="6" customHeight="1" x14ac:dyDescent="0.15">
      <c r="A2" s="29"/>
      <c r="Y2" s="60"/>
      <c r="Z2" s="147"/>
    </row>
    <row r="3" spans="1:27" s="161" customFormat="1" ht="18" customHeight="1" x14ac:dyDescent="0.15">
      <c r="C3" s="219" t="str">
        <f>'報告書 記入例'!C1</f>
        <v>令和</v>
      </c>
      <c r="D3" s="219"/>
      <c r="E3" s="526" t="str">
        <f>IF('報告書 記入例'!E1="","",'報告書 記入例'!E1)</f>
        <v>○</v>
      </c>
      <c r="F3" s="526"/>
      <c r="G3" s="221" t="s">
        <v>1</v>
      </c>
      <c r="H3" s="221"/>
      <c r="I3" s="221" t="s">
        <v>267</v>
      </c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X3" s="23"/>
      <c r="Y3" s="60"/>
      <c r="Z3" s="147"/>
    </row>
    <row r="4" spans="1:27" ht="25.5" customHeight="1" x14ac:dyDescent="0.15"/>
    <row r="5" spans="1:27" s="32" customFormat="1" ht="18" customHeight="1" x14ac:dyDescent="0.15">
      <c r="A5" s="346" t="s">
        <v>194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Y5" s="192" t="s">
        <v>274</v>
      </c>
      <c r="Z5" s="146"/>
    </row>
    <row r="6" spans="1:27" s="32" customFormat="1" ht="18" customHeight="1" x14ac:dyDescent="0.15">
      <c r="A6" s="27" t="s">
        <v>51</v>
      </c>
      <c r="Y6" s="62"/>
      <c r="Z6" s="146"/>
    </row>
    <row r="7" spans="1:27" s="33" customFormat="1" ht="60" customHeight="1" x14ac:dyDescent="0.15">
      <c r="A7" s="311" t="s">
        <v>63</v>
      </c>
      <c r="B7" s="312"/>
      <c r="C7" s="313"/>
      <c r="D7" s="311" t="s">
        <v>181</v>
      </c>
      <c r="E7" s="312"/>
      <c r="F7" s="313"/>
      <c r="G7" s="311" t="s">
        <v>182</v>
      </c>
      <c r="H7" s="312"/>
      <c r="I7" s="313"/>
      <c r="J7" s="311" t="s">
        <v>184</v>
      </c>
      <c r="K7" s="312"/>
      <c r="L7" s="313"/>
      <c r="M7" s="309" t="s">
        <v>53</v>
      </c>
      <c r="N7" s="347"/>
      <c r="O7" s="347"/>
      <c r="P7" s="347"/>
      <c r="Q7" s="347"/>
      <c r="R7" s="347"/>
      <c r="S7" s="306"/>
      <c r="T7" s="310" t="s">
        <v>185</v>
      </c>
      <c r="U7" s="310"/>
      <c r="V7" s="310"/>
      <c r="Y7" s="144"/>
      <c r="Z7" s="149"/>
    </row>
    <row r="8" spans="1:27" s="32" customFormat="1" ht="18" customHeight="1" x14ac:dyDescent="0.4">
      <c r="A8" s="286"/>
      <c r="B8" s="287"/>
      <c r="C8" s="35" t="s">
        <v>17</v>
      </c>
      <c r="D8" s="286"/>
      <c r="E8" s="287"/>
      <c r="F8" s="35" t="s">
        <v>39</v>
      </c>
      <c r="G8" s="291" t="str">
        <f>IF(A8="","",A8*D8)</f>
        <v/>
      </c>
      <c r="H8" s="292"/>
      <c r="I8" s="35" t="s">
        <v>17</v>
      </c>
      <c r="J8" s="286"/>
      <c r="K8" s="287"/>
      <c r="L8" s="35" t="s">
        <v>17</v>
      </c>
      <c r="M8" s="335"/>
      <c r="N8" s="336"/>
      <c r="O8" s="336"/>
      <c r="P8" s="336"/>
      <c r="Q8" s="336"/>
      <c r="R8" s="336"/>
      <c r="S8" s="337"/>
      <c r="T8" s="291">
        <v>60000</v>
      </c>
      <c r="U8" s="292"/>
      <c r="V8" s="35" t="s">
        <v>17</v>
      </c>
      <c r="Y8" s="62">
        <f>IF(A8="",0,G8)</f>
        <v>0</v>
      </c>
      <c r="Z8" s="146">
        <f>IF(G8="",0,IF(A8&lt;T8,G8-J8,T8*D8-J8))</f>
        <v>0</v>
      </c>
      <c r="AA8" s="194">
        <f>IF(G8="",0,IF(A8&lt;T8,G8,T8*D8))</f>
        <v>0</v>
      </c>
    </row>
    <row r="9" spans="1:27" s="32" customFormat="1" ht="18" customHeight="1" x14ac:dyDescent="0.15">
      <c r="A9" s="49" t="s">
        <v>54</v>
      </c>
      <c r="Y9" s="62"/>
      <c r="Z9" s="146"/>
    </row>
    <row r="10" spans="1:27" s="34" customFormat="1" ht="60" customHeight="1" x14ac:dyDescent="0.15">
      <c r="A10" s="311" t="s">
        <v>64</v>
      </c>
      <c r="B10" s="342"/>
      <c r="C10" s="311" t="s">
        <v>186</v>
      </c>
      <c r="D10" s="312"/>
      <c r="E10" s="313"/>
      <c r="F10" s="312" t="s">
        <v>187</v>
      </c>
      <c r="G10" s="312"/>
      <c r="H10" s="312"/>
      <c r="I10" s="311" t="s">
        <v>188</v>
      </c>
      <c r="J10" s="341"/>
      <c r="K10" s="342"/>
      <c r="L10" s="311" t="s">
        <v>184</v>
      </c>
      <c r="M10" s="312"/>
      <c r="N10" s="313"/>
      <c r="O10" s="309" t="s">
        <v>53</v>
      </c>
      <c r="P10" s="314"/>
      <c r="Q10" s="314"/>
      <c r="R10" s="314"/>
      <c r="S10" s="340"/>
      <c r="T10" s="310" t="s">
        <v>185</v>
      </c>
      <c r="U10" s="310"/>
      <c r="V10" s="310"/>
      <c r="Y10" s="63"/>
      <c r="Z10" s="150"/>
    </row>
    <row r="11" spans="1:27" s="32" customFormat="1" ht="18" customHeight="1" x14ac:dyDescent="0.4">
      <c r="A11" s="38" t="s">
        <v>56</v>
      </c>
      <c r="B11" s="163" t="s">
        <v>5</v>
      </c>
      <c r="C11" s="338">
        <f>'添付書類(1)活動状況報告書 記入例'!E11</f>
        <v>8</v>
      </c>
      <c r="D11" s="339"/>
      <c r="E11" s="164" t="s">
        <v>3</v>
      </c>
      <c r="F11" s="529">
        <v>1000</v>
      </c>
      <c r="G11" s="530"/>
      <c r="H11" s="35" t="s">
        <v>17</v>
      </c>
      <c r="I11" s="533">
        <f t="shared" ref="I11:I22" si="0">IF(F11="","",C11*F11)</f>
        <v>8000</v>
      </c>
      <c r="J11" s="534"/>
      <c r="K11" s="48" t="s">
        <v>17</v>
      </c>
      <c r="L11" s="293"/>
      <c r="M11" s="294"/>
      <c r="N11" s="295"/>
      <c r="O11" s="332"/>
      <c r="P11" s="333"/>
      <c r="Q11" s="333"/>
      <c r="R11" s="333"/>
      <c r="S11" s="334"/>
      <c r="T11" s="320">
        <v>60000</v>
      </c>
      <c r="U11" s="321"/>
      <c r="V11" s="326" t="s">
        <v>17</v>
      </c>
      <c r="Y11" s="62">
        <f>T11</f>
        <v>60000</v>
      </c>
      <c r="Z11" s="146">
        <f>IF(C11=0,0,IF($Y$11&lt;I11,$Y$11,I11))</f>
        <v>8000</v>
      </c>
    </row>
    <row r="12" spans="1:27" s="32" customFormat="1" ht="18" customHeight="1" x14ac:dyDescent="0.4">
      <c r="A12" s="45" t="s">
        <v>57</v>
      </c>
      <c r="B12" s="37" t="s">
        <v>5</v>
      </c>
      <c r="C12" s="315">
        <f>'添付書類(1)活動状況報告書 記入例'!E12</f>
        <v>8</v>
      </c>
      <c r="D12" s="316"/>
      <c r="E12" s="37" t="s">
        <v>3</v>
      </c>
      <c r="F12" s="529">
        <v>1000</v>
      </c>
      <c r="G12" s="530"/>
      <c r="H12" s="52" t="s">
        <v>17</v>
      </c>
      <c r="I12" s="527">
        <f t="shared" si="0"/>
        <v>8000</v>
      </c>
      <c r="J12" s="528"/>
      <c r="K12" s="35" t="s">
        <v>17</v>
      </c>
      <c r="L12" s="296"/>
      <c r="M12" s="297"/>
      <c r="N12" s="298"/>
      <c r="O12" s="335"/>
      <c r="P12" s="336"/>
      <c r="Q12" s="336"/>
      <c r="R12" s="336"/>
      <c r="S12" s="337"/>
      <c r="T12" s="322"/>
      <c r="U12" s="323"/>
      <c r="V12" s="327"/>
      <c r="Y12" s="62"/>
      <c r="Z12" s="146">
        <f t="shared" ref="Z12:Z21" si="1">IF(C12=0,0,IF($Y$11&lt;I12,$Y$11,I12))</f>
        <v>8000</v>
      </c>
    </row>
    <row r="13" spans="1:27" s="32" customFormat="1" ht="18" customHeight="1" x14ac:dyDescent="0.4">
      <c r="A13" s="46" t="s">
        <v>32</v>
      </c>
      <c r="B13" s="139" t="s">
        <v>4</v>
      </c>
      <c r="C13" s="315">
        <f>'添付書類(1)活動状況報告書 記入例'!E13</f>
        <v>8</v>
      </c>
      <c r="D13" s="316"/>
      <c r="E13" s="37" t="s">
        <v>3</v>
      </c>
      <c r="F13" s="530">
        <v>1000</v>
      </c>
      <c r="G13" s="530"/>
      <c r="H13" s="52" t="s">
        <v>17</v>
      </c>
      <c r="I13" s="527">
        <f t="shared" si="0"/>
        <v>8000</v>
      </c>
      <c r="J13" s="528"/>
      <c r="K13" s="35" t="s">
        <v>17</v>
      </c>
      <c r="L13" s="296"/>
      <c r="M13" s="297"/>
      <c r="N13" s="298"/>
      <c r="O13" s="332"/>
      <c r="P13" s="333"/>
      <c r="Q13" s="333"/>
      <c r="R13" s="333"/>
      <c r="S13" s="334"/>
      <c r="T13" s="322"/>
      <c r="U13" s="323"/>
      <c r="V13" s="327"/>
      <c r="Y13" s="62"/>
      <c r="Z13" s="146">
        <f t="shared" si="1"/>
        <v>8000</v>
      </c>
    </row>
    <row r="14" spans="1:27" s="32" customFormat="1" ht="18" customHeight="1" x14ac:dyDescent="0.4">
      <c r="A14" s="45" t="s">
        <v>33</v>
      </c>
      <c r="B14" s="37" t="s">
        <v>4</v>
      </c>
      <c r="C14" s="315">
        <f>'添付書類(1)活動状況報告書 記入例'!E14</f>
        <v>8</v>
      </c>
      <c r="D14" s="316"/>
      <c r="E14" s="37" t="s">
        <v>3</v>
      </c>
      <c r="F14" s="529">
        <v>1000</v>
      </c>
      <c r="G14" s="530"/>
      <c r="H14" s="52" t="s">
        <v>17</v>
      </c>
      <c r="I14" s="527">
        <f t="shared" si="0"/>
        <v>8000</v>
      </c>
      <c r="J14" s="528"/>
      <c r="K14" s="35" t="s">
        <v>17</v>
      </c>
      <c r="L14" s="296"/>
      <c r="M14" s="297"/>
      <c r="N14" s="298"/>
      <c r="O14" s="335"/>
      <c r="P14" s="336"/>
      <c r="Q14" s="336"/>
      <c r="R14" s="336"/>
      <c r="S14" s="337"/>
      <c r="T14" s="322"/>
      <c r="U14" s="323"/>
      <c r="V14" s="327"/>
      <c r="Y14" s="62"/>
      <c r="Z14" s="146">
        <f t="shared" si="1"/>
        <v>8000</v>
      </c>
    </row>
    <row r="15" spans="1:27" s="32" customFormat="1" ht="18" customHeight="1" x14ac:dyDescent="0.4">
      <c r="A15" s="45" t="s">
        <v>34</v>
      </c>
      <c r="B15" s="37" t="s">
        <v>4</v>
      </c>
      <c r="C15" s="315">
        <f>'添付書類(1)活動状況報告書 記入例'!E15</f>
        <v>8</v>
      </c>
      <c r="D15" s="316"/>
      <c r="E15" s="37" t="s">
        <v>3</v>
      </c>
      <c r="F15" s="529">
        <v>1000</v>
      </c>
      <c r="G15" s="530"/>
      <c r="H15" s="52" t="s">
        <v>17</v>
      </c>
      <c r="I15" s="527">
        <f t="shared" si="0"/>
        <v>8000</v>
      </c>
      <c r="J15" s="528"/>
      <c r="K15" s="35" t="s">
        <v>17</v>
      </c>
      <c r="L15" s="296"/>
      <c r="M15" s="297"/>
      <c r="N15" s="298"/>
      <c r="O15" s="332"/>
      <c r="P15" s="333"/>
      <c r="Q15" s="333"/>
      <c r="R15" s="333"/>
      <c r="S15" s="334"/>
      <c r="T15" s="322"/>
      <c r="U15" s="323"/>
      <c r="V15" s="327"/>
      <c r="Y15" s="62"/>
      <c r="Z15" s="146">
        <f t="shared" si="1"/>
        <v>8000</v>
      </c>
    </row>
    <row r="16" spans="1:27" s="32" customFormat="1" ht="18" customHeight="1" x14ac:dyDescent="0.4">
      <c r="A16" s="46" t="s">
        <v>35</v>
      </c>
      <c r="B16" s="164" t="s">
        <v>4</v>
      </c>
      <c r="C16" s="315">
        <f>'添付書類(1)活動状況報告書 記入例'!E16</f>
        <v>8</v>
      </c>
      <c r="D16" s="316"/>
      <c r="E16" s="37" t="s">
        <v>3</v>
      </c>
      <c r="F16" s="529">
        <v>1000</v>
      </c>
      <c r="G16" s="530"/>
      <c r="H16" s="52" t="s">
        <v>17</v>
      </c>
      <c r="I16" s="527">
        <f t="shared" si="0"/>
        <v>8000</v>
      </c>
      <c r="J16" s="528"/>
      <c r="K16" s="35" t="s">
        <v>17</v>
      </c>
      <c r="L16" s="296"/>
      <c r="M16" s="297"/>
      <c r="N16" s="298"/>
      <c r="O16" s="335"/>
      <c r="P16" s="336"/>
      <c r="Q16" s="336"/>
      <c r="R16" s="336"/>
      <c r="S16" s="337"/>
      <c r="T16" s="322"/>
      <c r="U16" s="323"/>
      <c r="V16" s="327"/>
      <c r="Y16" s="62"/>
      <c r="Z16" s="146">
        <f t="shared" si="1"/>
        <v>8000</v>
      </c>
    </row>
    <row r="17" spans="1:27" s="32" customFormat="1" ht="18" customHeight="1" x14ac:dyDescent="0.4">
      <c r="A17" s="45">
        <v>10</v>
      </c>
      <c r="B17" s="37" t="s">
        <v>4</v>
      </c>
      <c r="C17" s="315">
        <f>'添付書類(1)活動状況報告書 記入例'!E17</f>
        <v>8</v>
      </c>
      <c r="D17" s="316"/>
      <c r="E17" s="37" t="s">
        <v>3</v>
      </c>
      <c r="F17" s="529">
        <v>1000</v>
      </c>
      <c r="G17" s="530"/>
      <c r="H17" s="52" t="s">
        <v>17</v>
      </c>
      <c r="I17" s="527">
        <f t="shared" si="0"/>
        <v>8000</v>
      </c>
      <c r="J17" s="528"/>
      <c r="K17" s="35" t="s">
        <v>17</v>
      </c>
      <c r="L17" s="296"/>
      <c r="M17" s="297"/>
      <c r="N17" s="298"/>
      <c r="O17" s="329"/>
      <c r="P17" s="330"/>
      <c r="Q17" s="330"/>
      <c r="R17" s="330"/>
      <c r="S17" s="331"/>
      <c r="T17" s="322"/>
      <c r="U17" s="323"/>
      <c r="V17" s="327"/>
      <c r="Y17" s="62"/>
      <c r="Z17" s="146">
        <f t="shared" si="1"/>
        <v>8000</v>
      </c>
    </row>
    <row r="18" spans="1:27" s="32" customFormat="1" ht="18" customHeight="1" x14ac:dyDescent="0.4">
      <c r="A18" s="46">
        <v>11</v>
      </c>
      <c r="B18" s="164" t="s">
        <v>4</v>
      </c>
      <c r="C18" s="315">
        <f>'添付書類(1)活動状況報告書 記入例'!E18</f>
        <v>8</v>
      </c>
      <c r="D18" s="316"/>
      <c r="E18" s="37" t="s">
        <v>3</v>
      </c>
      <c r="F18" s="529">
        <v>1000</v>
      </c>
      <c r="G18" s="530"/>
      <c r="H18" s="52" t="s">
        <v>17</v>
      </c>
      <c r="I18" s="527">
        <f t="shared" si="0"/>
        <v>8000</v>
      </c>
      <c r="J18" s="528"/>
      <c r="K18" s="35" t="s">
        <v>17</v>
      </c>
      <c r="L18" s="296"/>
      <c r="M18" s="297"/>
      <c r="N18" s="298"/>
      <c r="O18" s="332"/>
      <c r="P18" s="333"/>
      <c r="Q18" s="333"/>
      <c r="R18" s="333"/>
      <c r="S18" s="334"/>
      <c r="T18" s="322"/>
      <c r="U18" s="323"/>
      <c r="V18" s="327"/>
      <c r="Y18" s="62"/>
      <c r="Z18" s="146">
        <f t="shared" si="1"/>
        <v>8000</v>
      </c>
    </row>
    <row r="19" spans="1:27" s="32" customFormat="1" ht="18" customHeight="1" x14ac:dyDescent="0.4">
      <c r="A19" s="45">
        <v>12</v>
      </c>
      <c r="B19" s="37" t="s">
        <v>4</v>
      </c>
      <c r="C19" s="315">
        <f>'添付書類(1)活動状況報告書 記入例'!E19</f>
        <v>7</v>
      </c>
      <c r="D19" s="316"/>
      <c r="E19" s="37" t="s">
        <v>3</v>
      </c>
      <c r="F19" s="529">
        <v>1000</v>
      </c>
      <c r="G19" s="530"/>
      <c r="H19" s="52" t="s">
        <v>17</v>
      </c>
      <c r="I19" s="527">
        <f t="shared" si="0"/>
        <v>7000</v>
      </c>
      <c r="J19" s="528"/>
      <c r="K19" s="35" t="s">
        <v>17</v>
      </c>
      <c r="L19" s="296"/>
      <c r="M19" s="297"/>
      <c r="N19" s="298"/>
      <c r="O19" s="335"/>
      <c r="P19" s="336"/>
      <c r="Q19" s="336"/>
      <c r="R19" s="336"/>
      <c r="S19" s="337"/>
      <c r="T19" s="322"/>
      <c r="U19" s="323"/>
      <c r="V19" s="327"/>
      <c r="Y19" s="62"/>
      <c r="Z19" s="146">
        <f t="shared" si="1"/>
        <v>7000</v>
      </c>
    </row>
    <row r="20" spans="1:27" s="32" customFormat="1" ht="18" customHeight="1" x14ac:dyDescent="0.4">
      <c r="A20" s="46" t="s">
        <v>58</v>
      </c>
      <c r="B20" s="164" t="s">
        <v>4</v>
      </c>
      <c r="C20" s="315">
        <f>'添付書類(1)活動状況報告書 記入例'!E20</f>
        <v>7</v>
      </c>
      <c r="D20" s="316"/>
      <c r="E20" s="37" t="s">
        <v>3</v>
      </c>
      <c r="F20" s="529">
        <v>1000</v>
      </c>
      <c r="G20" s="530"/>
      <c r="H20" s="52" t="s">
        <v>17</v>
      </c>
      <c r="I20" s="527">
        <f t="shared" si="0"/>
        <v>7000</v>
      </c>
      <c r="J20" s="528"/>
      <c r="K20" s="35" t="s">
        <v>17</v>
      </c>
      <c r="L20" s="296"/>
      <c r="M20" s="297"/>
      <c r="N20" s="298"/>
      <c r="O20" s="332"/>
      <c r="P20" s="333"/>
      <c r="Q20" s="333"/>
      <c r="R20" s="333"/>
      <c r="S20" s="334"/>
      <c r="T20" s="322"/>
      <c r="U20" s="323"/>
      <c r="V20" s="327"/>
      <c r="Y20" s="62"/>
      <c r="Z20" s="146">
        <f t="shared" si="1"/>
        <v>7000</v>
      </c>
    </row>
    <row r="21" spans="1:27" s="32" customFormat="1" ht="18" customHeight="1" x14ac:dyDescent="0.4">
      <c r="A21" s="45" t="s">
        <v>59</v>
      </c>
      <c r="B21" s="37" t="s">
        <v>4</v>
      </c>
      <c r="C21" s="315">
        <f>'添付書類(1)活動状況報告書 記入例'!E21</f>
        <v>9</v>
      </c>
      <c r="D21" s="316"/>
      <c r="E21" s="37" t="s">
        <v>3</v>
      </c>
      <c r="F21" s="529">
        <v>1000</v>
      </c>
      <c r="G21" s="530"/>
      <c r="H21" s="52" t="s">
        <v>17</v>
      </c>
      <c r="I21" s="527">
        <f t="shared" si="0"/>
        <v>9000</v>
      </c>
      <c r="J21" s="528"/>
      <c r="K21" s="35" t="s">
        <v>17</v>
      </c>
      <c r="L21" s="296"/>
      <c r="M21" s="297"/>
      <c r="N21" s="298"/>
      <c r="O21" s="335"/>
      <c r="P21" s="336"/>
      <c r="Q21" s="336"/>
      <c r="R21" s="336"/>
      <c r="S21" s="337"/>
      <c r="T21" s="322"/>
      <c r="U21" s="323"/>
      <c r="V21" s="327"/>
      <c r="Y21" s="62"/>
      <c r="Z21" s="146">
        <f t="shared" si="1"/>
        <v>9000</v>
      </c>
    </row>
    <row r="22" spans="1:27" s="32" customFormat="1" ht="18" customHeight="1" x14ac:dyDescent="0.4">
      <c r="A22" s="47" t="s">
        <v>60</v>
      </c>
      <c r="B22" s="165" t="s">
        <v>4</v>
      </c>
      <c r="C22" s="315">
        <f>'添付書類(1)活動状況報告書 記入例'!E22</f>
        <v>9</v>
      </c>
      <c r="D22" s="316"/>
      <c r="E22" s="37" t="s">
        <v>3</v>
      </c>
      <c r="F22" s="529">
        <v>1000</v>
      </c>
      <c r="G22" s="530"/>
      <c r="H22" s="32" t="s">
        <v>17</v>
      </c>
      <c r="I22" s="527">
        <f t="shared" si="0"/>
        <v>9000</v>
      </c>
      <c r="J22" s="528"/>
      <c r="K22" s="35" t="s">
        <v>17</v>
      </c>
      <c r="L22" s="299"/>
      <c r="M22" s="300"/>
      <c r="N22" s="301"/>
      <c r="O22" s="332"/>
      <c r="P22" s="333"/>
      <c r="Q22" s="333"/>
      <c r="R22" s="333"/>
      <c r="S22" s="334"/>
      <c r="T22" s="322"/>
      <c r="U22" s="323"/>
      <c r="V22" s="327"/>
      <c r="Z22" s="146">
        <f>IF(C22=0,0,IF($Y$11&lt;I22,$Y$11,I22))</f>
        <v>9000</v>
      </c>
    </row>
    <row r="23" spans="1:27" s="32" customFormat="1" ht="18" customHeight="1" x14ac:dyDescent="0.4">
      <c r="A23" s="307" t="s">
        <v>180</v>
      </c>
      <c r="B23" s="314"/>
      <c r="C23" s="315">
        <f>'添付書類(1)活動状況報告書 記入例'!E23</f>
        <v>96</v>
      </c>
      <c r="D23" s="316"/>
      <c r="E23" s="37" t="s">
        <v>3</v>
      </c>
      <c r="F23" s="317"/>
      <c r="G23" s="318"/>
      <c r="H23" s="319"/>
      <c r="I23" s="527">
        <f>IF(SUM(I11:J22)=0,"",SUM(I11:J22))</f>
        <v>96000</v>
      </c>
      <c r="J23" s="528"/>
      <c r="K23" s="35" t="s">
        <v>17</v>
      </c>
      <c r="L23" s="529">
        <v>96000</v>
      </c>
      <c r="M23" s="530"/>
      <c r="N23" s="40" t="s">
        <v>17</v>
      </c>
      <c r="O23" s="302"/>
      <c r="P23" s="303"/>
      <c r="Q23" s="303"/>
      <c r="R23" s="303"/>
      <c r="S23" s="304"/>
      <c r="T23" s="324"/>
      <c r="U23" s="325"/>
      <c r="V23" s="328"/>
      <c r="Y23" s="62">
        <f>IF(C23="",0,I23)</f>
        <v>96000</v>
      </c>
      <c r="Z23" s="146">
        <f>IF(I23="",0,SUM(Z11:Z22)-L23)</f>
        <v>0</v>
      </c>
      <c r="AA23" s="194">
        <f>IF(I23="",0,SUM(Z11:Z22))</f>
        <v>96000</v>
      </c>
    </row>
    <row r="24" spans="1:27" s="32" customFormat="1" ht="18" customHeight="1" x14ac:dyDescent="0.15">
      <c r="A24" s="27" t="s">
        <v>195</v>
      </c>
      <c r="Y24" s="62">
        <f>Y8+Y23</f>
        <v>96000</v>
      </c>
      <c r="Z24" s="146">
        <f>IF(Z8+Z23&gt;0,Z8+Z23,0)</f>
        <v>0</v>
      </c>
      <c r="AA24" s="192">
        <f>AA8+AA23</f>
        <v>96000</v>
      </c>
    </row>
    <row r="25" spans="1:27" s="34" customFormat="1" ht="60" customHeight="1" x14ac:dyDescent="0.15">
      <c r="A25" s="305" t="s">
        <v>39</v>
      </c>
      <c r="B25" s="305"/>
      <c r="C25" s="306" t="s">
        <v>189</v>
      </c>
      <c r="D25" s="305"/>
      <c r="E25" s="307"/>
      <c r="F25" s="308" t="s">
        <v>190</v>
      </c>
      <c r="G25" s="308"/>
      <c r="H25" s="308"/>
      <c r="I25" s="306" t="s">
        <v>191</v>
      </c>
      <c r="J25" s="308"/>
      <c r="K25" s="309"/>
      <c r="L25" s="308" t="s">
        <v>192</v>
      </c>
      <c r="M25" s="308"/>
      <c r="N25" s="308"/>
      <c r="O25" s="311" t="s">
        <v>184</v>
      </c>
      <c r="P25" s="312"/>
      <c r="Q25" s="313"/>
      <c r="R25" s="305" t="s">
        <v>53</v>
      </c>
      <c r="S25" s="305"/>
      <c r="T25" s="310" t="s">
        <v>185</v>
      </c>
      <c r="U25" s="310"/>
      <c r="V25" s="310"/>
      <c r="Y25" s="63"/>
      <c r="Z25" s="150"/>
    </row>
    <row r="26" spans="1:27" s="32" customFormat="1" ht="18" customHeight="1" x14ac:dyDescent="0.4">
      <c r="A26" s="45" t="s">
        <v>56</v>
      </c>
      <c r="B26" s="37" t="s">
        <v>5</v>
      </c>
      <c r="C26" s="286"/>
      <c r="D26" s="287"/>
      <c r="E26" s="35" t="s">
        <v>17</v>
      </c>
      <c r="F26" s="286"/>
      <c r="G26" s="287"/>
      <c r="H26" s="35" t="s">
        <v>17</v>
      </c>
      <c r="I26" s="286"/>
      <c r="J26" s="287"/>
      <c r="K26" s="35" t="s">
        <v>17</v>
      </c>
      <c r="L26" s="291" t="str">
        <f>IF(C26+F26+I26=0,"",C26+F26+I26)</f>
        <v/>
      </c>
      <c r="M26" s="292"/>
      <c r="N26" s="35" t="s">
        <v>17</v>
      </c>
      <c r="O26" s="293"/>
      <c r="P26" s="294"/>
      <c r="Q26" s="295"/>
      <c r="R26" s="290"/>
      <c r="S26" s="290"/>
      <c r="T26" s="343">
        <v>10000</v>
      </c>
      <c r="U26" s="343"/>
      <c r="V26" s="326" t="s">
        <v>17</v>
      </c>
      <c r="Y26" s="62">
        <f>T26</f>
        <v>10000</v>
      </c>
      <c r="Z26" s="146">
        <f>IF(L26="",0,IF($Y$26&lt;L26,$Y$26,L26))</f>
        <v>0</v>
      </c>
    </row>
    <row r="27" spans="1:27" s="32" customFormat="1" ht="18" customHeight="1" x14ac:dyDescent="0.4">
      <c r="A27" s="46" t="s">
        <v>57</v>
      </c>
      <c r="B27" s="164" t="s">
        <v>5</v>
      </c>
      <c r="C27" s="286"/>
      <c r="D27" s="287"/>
      <c r="E27" s="35" t="s">
        <v>17</v>
      </c>
      <c r="F27" s="286"/>
      <c r="G27" s="287"/>
      <c r="H27" s="35" t="s">
        <v>17</v>
      </c>
      <c r="I27" s="286"/>
      <c r="J27" s="287"/>
      <c r="K27" s="35" t="s">
        <v>17</v>
      </c>
      <c r="L27" s="291" t="str">
        <f t="shared" ref="L27:L37" si="2">IF(C27+F27+I27=0,"",C27+F27+I27)</f>
        <v/>
      </c>
      <c r="M27" s="292"/>
      <c r="N27" s="48" t="s">
        <v>17</v>
      </c>
      <c r="O27" s="296"/>
      <c r="P27" s="297"/>
      <c r="Q27" s="298"/>
      <c r="R27" s="289"/>
      <c r="S27" s="289"/>
      <c r="T27" s="344"/>
      <c r="U27" s="344"/>
      <c r="V27" s="327"/>
      <c r="Y27" s="62"/>
      <c r="Z27" s="146">
        <f t="shared" ref="Z27:Z37" si="3">IF(L27="",0,IF($Y$26&lt;L27,$Y$26,L27))</f>
        <v>0</v>
      </c>
    </row>
    <row r="28" spans="1:27" s="32" customFormat="1" ht="18" customHeight="1" x14ac:dyDescent="0.4">
      <c r="A28" s="45" t="s">
        <v>32</v>
      </c>
      <c r="B28" s="37" t="s">
        <v>4</v>
      </c>
      <c r="C28" s="286"/>
      <c r="D28" s="287"/>
      <c r="E28" s="35" t="s">
        <v>17</v>
      </c>
      <c r="F28" s="286"/>
      <c r="G28" s="287"/>
      <c r="H28" s="35" t="s">
        <v>17</v>
      </c>
      <c r="I28" s="286"/>
      <c r="J28" s="287"/>
      <c r="K28" s="35" t="s">
        <v>17</v>
      </c>
      <c r="L28" s="291" t="str">
        <f t="shared" si="2"/>
        <v/>
      </c>
      <c r="M28" s="292"/>
      <c r="N28" s="35" t="s">
        <v>17</v>
      </c>
      <c r="O28" s="296"/>
      <c r="P28" s="297"/>
      <c r="Q28" s="298"/>
      <c r="R28" s="290"/>
      <c r="S28" s="290"/>
      <c r="T28" s="344"/>
      <c r="U28" s="344"/>
      <c r="V28" s="327"/>
      <c r="Y28" s="62"/>
      <c r="Z28" s="146">
        <f t="shared" si="3"/>
        <v>0</v>
      </c>
    </row>
    <row r="29" spans="1:27" s="32" customFormat="1" ht="18" customHeight="1" x14ac:dyDescent="0.4">
      <c r="A29" s="46" t="s">
        <v>33</v>
      </c>
      <c r="B29" s="164" t="s">
        <v>4</v>
      </c>
      <c r="C29" s="286"/>
      <c r="D29" s="287"/>
      <c r="E29" s="35" t="s">
        <v>17</v>
      </c>
      <c r="F29" s="286"/>
      <c r="G29" s="287"/>
      <c r="H29" s="35" t="s">
        <v>17</v>
      </c>
      <c r="I29" s="286"/>
      <c r="J29" s="287"/>
      <c r="K29" s="35" t="s">
        <v>17</v>
      </c>
      <c r="L29" s="291" t="str">
        <f t="shared" si="2"/>
        <v/>
      </c>
      <c r="M29" s="292"/>
      <c r="N29" s="48" t="s">
        <v>17</v>
      </c>
      <c r="O29" s="296"/>
      <c r="P29" s="297"/>
      <c r="Q29" s="298"/>
      <c r="R29" s="289"/>
      <c r="S29" s="289"/>
      <c r="T29" s="344"/>
      <c r="U29" s="344"/>
      <c r="V29" s="327"/>
      <c r="Y29" s="62"/>
      <c r="Z29" s="146">
        <f t="shared" si="3"/>
        <v>0</v>
      </c>
    </row>
    <row r="30" spans="1:27" s="32" customFormat="1" ht="18" customHeight="1" x14ac:dyDescent="0.4">
      <c r="A30" s="45" t="s">
        <v>34</v>
      </c>
      <c r="B30" s="37" t="s">
        <v>4</v>
      </c>
      <c r="C30" s="286"/>
      <c r="D30" s="287"/>
      <c r="E30" s="35" t="s">
        <v>17</v>
      </c>
      <c r="F30" s="286"/>
      <c r="G30" s="287"/>
      <c r="H30" s="35" t="s">
        <v>17</v>
      </c>
      <c r="I30" s="286"/>
      <c r="J30" s="287"/>
      <c r="K30" s="35" t="s">
        <v>17</v>
      </c>
      <c r="L30" s="291" t="str">
        <f t="shared" si="2"/>
        <v/>
      </c>
      <c r="M30" s="292"/>
      <c r="N30" s="35" t="s">
        <v>17</v>
      </c>
      <c r="O30" s="296"/>
      <c r="P30" s="297"/>
      <c r="Q30" s="298"/>
      <c r="R30" s="290"/>
      <c r="S30" s="290"/>
      <c r="T30" s="344"/>
      <c r="U30" s="344"/>
      <c r="V30" s="327"/>
      <c r="Y30" s="62"/>
      <c r="Z30" s="146">
        <f t="shared" si="3"/>
        <v>0</v>
      </c>
    </row>
    <row r="31" spans="1:27" s="32" customFormat="1" ht="18" customHeight="1" x14ac:dyDescent="0.4">
      <c r="A31" s="46" t="s">
        <v>35</v>
      </c>
      <c r="B31" s="164" t="s">
        <v>4</v>
      </c>
      <c r="C31" s="286"/>
      <c r="D31" s="287"/>
      <c r="E31" s="35" t="s">
        <v>17</v>
      </c>
      <c r="F31" s="286"/>
      <c r="G31" s="287"/>
      <c r="H31" s="35" t="s">
        <v>17</v>
      </c>
      <c r="I31" s="286"/>
      <c r="J31" s="287"/>
      <c r="K31" s="35" t="s">
        <v>17</v>
      </c>
      <c r="L31" s="291" t="str">
        <f>IF(C31+F31+I31=0,"",C31+F31+I31)</f>
        <v/>
      </c>
      <c r="M31" s="292"/>
      <c r="N31" s="48" t="s">
        <v>17</v>
      </c>
      <c r="O31" s="296"/>
      <c r="P31" s="297"/>
      <c r="Q31" s="298"/>
      <c r="R31" s="289"/>
      <c r="S31" s="289"/>
      <c r="T31" s="344"/>
      <c r="U31" s="344"/>
      <c r="V31" s="327"/>
      <c r="Y31" s="62"/>
      <c r="Z31" s="146">
        <f t="shared" si="3"/>
        <v>0</v>
      </c>
    </row>
    <row r="32" spans="1:27" s="32" customFormat="1" ht="18" customHeight="1" x14ac:dyDescent="0.4">
      <c r="A32" s="45">
        <v>10</v>
      </c>
      <c r="B32" s="37" t="s">
        <v>4</v>
      </c>
      <c r="C32" s="286"/>
      <c r="D32" s="287"/>
      <c r="E32" s="35" t="s">
        <v>17</v>
      </c>
      <c r="F32" s="286"/>
      <c r="G32" s="287"/>
      <c r="H32" s="35" t="s">
        <v>17</v>
      </c>
      <c r="I32" s="286"/>
      <c r="J32" s="287"/>
      <c r="K32" s="35" t="s">
        <v>17</v>
      </c>
      <c r="L32" s="291" t="str">
        <f t="shared" si="2"/>
        <v/>
      </c>
      <c r="M32" s="292"/>
      <c r="N32" s="35" t="s">
        <v>17</v>
      </c>
      <c r="O32" s="296"/>
      <c r="P32" s="297"/>
      <c r="Q32" s="298"/>
      <c r="R32" s="290"/>
      <c r="S32" s="290"/>
      <c r="T32" s="344"/>
      <c r="U32" s="344"/>
      <c r="V32" s="327"/>
      <c r="Y32" s="62"/>
      <c r="Z32" s="146">
        <f t="shared" si="3"/>
        <v>0</v>
      </c>
    </row>
    <row r="33" spans="1:27" s="32" customFormat="1" ht="18" customHeight="1" x14ac:dyDescent="0.4">
      <c r="A33" s="46">
        <v>11</v>
      </c>
      <c r="B33" s="164" t="s">
        <v>4</v>
      </c>
      <c r="C33" s="529">
        <v>4000</v>
      </c>
      <c r="D33" s="530"/>
      <c r="E33" s="35" t="s">
        <v>17</v>
      </c>
      <c r="F33" s="286"/>
      <c r="G33" s="287"/>
      <c r="H33" s="35" t="s">
        <v>17</v>
      </c>
      <c r="I33" s="286"/>
      <c r="J33" s="287"/>
      <c r="K33" s="35" t="s">
        <v>17</v>
      </c>
      <c r="L33" s="527">
        <f t="shared" si="2"/>
        <v>4000</v>
      </c>
      <c r="M33" s="528"/>
      <c r="N33" s="48" t="s">
        <v>17</v>
      </c>
      <c r="O33" s="296"/>
      <c r="P33" s="297"/>
      <c r="Q33" s="298"/>
      <c r="R33" s="532" t="s">
        <v>246</v>
      </c>
      <c r="S33" s="532"/>
      <c r="T33" s="344"/>
      <c r="U33" s="344"/>
      <c r="V33" s="327"/>
      <c r="Y33" s="62"/>
      <c r="Z33" s="146">
        <f t="shared" si="3"/>
        <v>4000</v>
      </c>
    </row>
    <row r="34" spans="1:27" s="32" customFormat="1" ht="18" customHeight="1" x14ac:dyDescent="0.4">
      <c r="A34" s="45">
        <v>12</v>
      </c>
      <c r="B34" s="37" t="s">
        <v>4</v>
      </c>
      <c r="C34" s="529">
        <v>4000</v>
      </c>
      <c r="D34" s="530"/>
      <c r="E34" s="35" t="s">
        <v>17</v>
      </c>
      <c r="F34" s="286"/>
      <c r="G34" s="287"/>
      <c r="H34" s="35" t="s">
        <v>17</v>
      </c>
      <c r="I34" s="286"/>
      <c r="J34" s="287"/>
      <c r="K34" s="35" t="s">
        <v>17</v>
      </c>
      <c r="L34" s="527">
        <f t="shared" si="2"/>
        <v>4000</v>
      </c>
      <c r="M34" s="528"/>
      <c r="N34" s="35" t="s">
        <v>17</v>
      </c>
      <c r="O34" s="296"/>
      <c r="P34" s="297"/>
      <c r="Q34" s="298"/>
      <c r="R34" s="531" t="s">
        <v>246</v>
      </c>
      <c r="S34" s="531"/>
      <c r="T34" s="344"/>
      <c r="U34" s="344"/>
      <c r="V34" s="327"/>
      <c r="Y34" s="62"/>
      <c r="Z34" s="146">
        <f t="shared" si="3"/>
        <v>4000</v>
      </c>
    </row>
    <row r="35" spans="1:27" ht="18" customHeight="1" x14ac:dyDescent="0.15">
      <c r="A35" s="46" t="s">
        <v>58</v>
      </c>
      <c r="B35" s="164" t="s">
        <v>4</v>
      </c>
      <c r="C35" s="529">
        <v>4000</v>
      </c>
      <c r="D35" s="530"/>
      <c r="E35" s="35" t="s">
        <v>17</v>
      </c>
      <c r="F35" s="286"/>
      <c r="G35" s="287"/>
      <c r="H35" s="35" t="s">
        <v>17</v>
      </c>
      <c r="I35" s="286"/>
      <c r="J35" s="287"/>
      <c r="K35" s="35" t="s">
        <v>17</v>
      </c>
      <c r="L35" s="527">
        <f t="shared" si="2"/>
        <v>4000</v>
      </c>
      <c r="M35" s="528"/>
      <c r="N35" s="48" t="s">
        <v>17</v>
      </c>
      <c r="O35" s="296"/>
      <c r="P35" s="297"/>
      <c r="Q35" s="298"/>
      <c r="R35" s="532" t="s">
        <v>246</v>
      </c>
      <c r="S35" s="532"/>
      <c r="T35" s="344"/>
      <c r="U35" s="344"/>
      <c r="V35" s="327"/>
      <c r="Z35" s="146">
        <f t="shared" si="3"/>
        <v>4000</v>
      </c>
    </row>
    <row r="36" spans="1:27" ht="18" customHeight="1" x14ac:dyDescent="0.15">
      <c r="A36" s="45" t="s">
        <v>59</v>
      </c>
      <c r="B36" s="37" t="s">
        <v>4</v>
      </c>
      <c r="C36" s="529">
        <v>4000</v>
      </c>
      <c r="D36" s="530"/>
      <c r="E36" s="35" t="s">
        <v>17</v>
      </c>
      <c r="F36" s="286"/>
      <c r="G36" s="287"/>
      <c r="H36" s="35" t="s">
        <v>17</v>
      </c>
      <c r="I36" s="286"/>
      <c r="J36" s="287"/>
      <c r="K36" s="35" t="s">
        <v>17</v>
      </c>
      <c r="L36" s="527">
        <f t="shared" si="2"/>
        <v>4000</v>
      </c>
      <c r="M36" s="528"/>
      <c r="N36" s="35" t="s">
        <v>17</v>
      </c>
      <c r="O36" s="296"/>
      <c r="P36" s="297"/>
      <c r="Q36" s="298"/>
      <c r="R36" s="531" t="s">
        <v>246</v>
      </c>
      <c r="S36" s="531"/>
      <c r="T36" s="344"/>
      <c r="U36" s="344"/>
      <c r="V36" s="327"/>
      <c r="Z36" s="146">
        <f t="shared" si="3"/>
        <v>4000</v>
      </c>
    </row>
    <row r="37" spans="1:27" ht="18" customHeight="1" x14ac:dyDescent="0.15">
      <c r="A37" s="46" t="s">
        <v>60</v>
      </c>
      <c r="B37" s="164" t="s">
        <v>4</v>
      </c>
      <c r="C37" s="529">
        <v>4000</v>
      </c>
      <c r="D37" s="530"/>
      <c r="E37" s="35" t="s">
        <v>17</v>
      </c>
      <c r="F37" s="286"/>
      <c r="G37" s="287"/>
      <c r="H37" s="35" t="s">
        <v>17</v>
      </c>
      <c r="I37" s="286"/>
      <c r="J37" s="287"/>
      <c r="K37" s="35" t="s">
        <v>17</v>
      </c>
      <c r="L37" s="527">
        <f t="shared" si="2"/>
        <v>4000</v>
      </c>
      <c r="M37" s="528"/>
      <c r="N37" s="35" t="s">
        <v>17</v>
      </c>
      <c r="O37" s="299"/>
      <c r="P37" s="300"/>
      <c r="Q37" s="301"/>
      <c r="R37" s="532" t="s">
        <v>246</v>
      </c>
      <c r="S37" s="532"/>
      <c r="T37" s="344"/>
      <c r="U37" s="344"/>
      <c r="V37" s="327"/>
      <c r="Z37" s="146">
        <f t="shared" si="3"/>
        <v>4000</v>
      </c>
    </row>
    <row r="38" spans="1:27" ht="18" customHeight="1" x14ac:dyDescent="0.15">
      <c r="A38" s="307" t="s">
        <v>180</v>
      </c>
      <c r="B38" s="314"/>
      <c r="C38" s="527">
        <f>IF(SUM(C26:D37)=0,"",SUM(C26:D37))</f>
        <v>20000</v>
      </c>
      <c r="D38" s="528"/>
      <c r="E38" s="35" t="s">
        <v>17</v>
      </c>
      <c r="F38" s="291" t="str">
        <f>IF(SUM(F26:G37)=0,"",SUM(F26:G37))</f>
        <v/>
      </c>
      <c r="G38" s="292"/>
      <c r="H38" s="35" t="s">
        <v>17</v>
      </c>
      <c r="I38" s="291" t="str">
        <f>IF(SUM(I26:J37)=0,"",SUM(I26:J37))</f>
        <v/>
      </c>
      <c r="J38" s="292"/>
      <c r="K38" s="35" t="s">
        <v>17</v>
      </c>
      <c r="L38" s="527">
        <f>IF(SUM(L26:M37)=0,"",SUM(L26:M37))</f>
        <v>20000</v>
      </c>
      <c r="M38" s="528"/>
      <c r="N38" s="35" t="s">
        <v>17</v>
      </c>
      <c r="O38" s="529">
        <v>20000</v>
      </c>
      <c r="P38" s="530"/>
      <c r="Q38" s="40" t="s">
        <v>17</v>
      </c>
      <c r="R38" s="288"/>
      <c r="S38" s="288"/>
      <c r="T38" s="345"/>
      <c r="U38" s="345"/>
      <c r="V38" s="328"/>
      <c r="Y38" s="62">
        <f>IF(L38="",0,L38)</f>
        <v>20000</v>
      </c>
      <c r="Z38" s="146">
        <f>IF(L38="",0,IF(SUM(Z26:Z37)-O38&gt;0,SUM(Z26:Z37)-O38,0))</f>
        <v>0</v>
      </c>
      <c r="AA38" s="194">
        <f>IF(L38="",0,SUM(Z26:Z37))</f>
        <v>20000</v>
      </c>
    </row>
    <row r="39" spans="1:27" ht="18" customHeight="1" x14ac:dyDescent="0.15">
      <c r="Z39" s="146"/>
    </row>
  </sheetData>
  <mergeCells count="159">
    <mergeCell ref="T8:U8"/>
    <mergeCell ref="C3:D3"/>
    <mergeCell ref="E3:F3"/>
    <mergeCell ref="G3:H3"/>
    <mergeCell ref="I3:V3"/>
    <mergeCell ref="A7:C7"/>
    <mergeCell ref="D7:F7"/>
    <mergeCell ref="G7:I7"/>
    <mergeCell ref="J7:L7"/>
    <mergeCell ref="M7:S7"/>
    <mergeCell ref="T7:V7"/>
    <mergeCell ref="A5:V5"/>
    <mergeCell ref="A10:B10"/>
    <mergeCell ref="C10:E10"/>
    <mergeCell ref="F10:H10"/>
    <mergeCell ref="I10:K10"/>
    <mergeCell ref="L10:N10"/>
    <mergeCell ref="O10:S10"/>
    <mergeCell ref="A8:B8"/>
    <mergeCell ref="D8:E8"/>
    <mergeCell ref="G8:H8"/>
    <mergeCell ref="J8:K8"/>
    <mergeCell ref="M8:S8"/>
    <mergeCell ref="I12:J12"/>
    <mergeCell ref="O12:S12"/>
    <mergeCell ref="C13:D13"/>
    <mergeCell ref="F13:G13"/>
    <mergeCell ref="I13:J13"/>
    <mergeCell ref="O13:S13"/>
    <mergeCell ref="T10:V10"/>
    <mergeCell ref="C11:D11"/>
    <mergeCell ref="F11:G11"/>
    <mergeCell ref="I11:J11"/>
    <mergeCell ref="L11:N22"/>
    <mergeCell ref="O11:S11"/>
    <mergeCell ref="T11:U23"/>
    <mergeCell ref="V11:V23"/>
    <mergeCell ref="C12:D12"/>
    <mergeCell ref="F12:G12"/>
    <mergeCell ref="C16:D16"/>
    <mergeCell ref="F16:G16"/>
    <mergeCell ref="I16:J16"/>
    <mergeCell ref="O16:S16"/>
    <mergeCell ref="C17:D17"/>
    <mergeCell ref="F17:G17"/>
    <mergeCell ref="I17:J17"/>
    <mergeCell ref="O17:S17"/>
    <mergeCell ref="C14:D14"/>
    <mergeCell ref="F14:G14"/>
    <mergeCell ref="I14:J14"/>
    <mergeCell ref="O14:S14"/>
    <mergeCell ref="C15:D15"/>
    <mergeCell ref="F15:G15"/>
    <mergeCell ref="I15:J15"/>
    <mergeCell ref="O15:S15"/>
    <mergeCell ref="C20:D20"/>
    <mergeCell ref="F20:G20"/>
    <mergeCell ref="I20:J20"/>
    <mergeCell ref="O20:S20"/>
    <mergeCell ref="C21:D21"/>
    <mergeCell ref="F21:G21"/>
    <mergeCell ref="I21:J21"/>
    <mergeCell ref="O21:S21"/>
    <mergeCell ref="C18:D18"/>
    <mergeCell ref="F18:G18"/>
    <mergeCell ref="I18:J18"/>
    <mergeCell ref="O18:S18"/>
    <mergeCell ref="C19:D19"/>
    <mergeCell ref="F19:G19"/>
    <mergeCell ref="I19:J19"/>
    <mergeCell ref="O19:S19"/>
    <mergeCell ref="A25:B25"/>
    <mergeCell ref="C25:E25"/>
    <mergeCell ref="F25:H25"/>
    <mergeCell ref="I25:K25"/>
    <mergeCell ref="L25:N25"/>
    <mergeCell ref="O25:Q25"/>
    <mergeCell ref="C22:D22"/>
    <mergeCell ref="F22:G22"/>
    <mergeCell ref="I22:J22"/>
    <mergeCell ref="O22:S22"/>
    <mergeCell ref="A23:B23"/>
    <mergeCell ref="C23:D23"/>
    <mergeCell ref="F23:H23"/>
    <mergeCell ref="I23:J23"/>
    <mergeCell ref="L23:M23"/>
    <mergeCell ref="O23:S23"/>
    <mergeCell ref="R25:S25"/>
    <mergeCell ref="T25:V25"/>
    <mergeCell ref="C26:D26"/>
    <mergeCell ref="F26:G26"/>
    <mergeCell ref="I26:J26"/>
    <mergeCell ref="L26:M26"/>
    <mergeCell ref="O26:Q37"/>
    <mergeCell ref="R26:S26"/>
    <mergeCell ref="T26:U38"/>
    <mergeCell ref="V26:V38"/>
    <mergeCell ref="C27:D27"/>
    <mergeCell ref="F27:G27"/>
    <mergeCell ref="I27:J27"/>
    <mergeCell ref="L27:M27"/>
    <mergeCell ref="R27:S27"/>
    <mergeCell ref="C28:D28"/>
    <mergeCell ref="F28:G28"/>
    <mergeCell ref="I28:J28"/>
    <mergeCell ref="L28:M28"/>
    <mergeCell ref="R28:S28"/>
    <mergeCell ref="C29:D29"/>
    <mergeCell ref="F29:G29"/>
    <mergeCell ref="I29:J29"/>
    <mergeCell ref="L29:M29"/>
    <mergeCell ref="R29:S29"/>
    <mergeCell ref="C30:D30"/>
    <mergeCell ref="F30:G30"/>
    <mergeCell ref="I30:J30"/>
    <mergeCell ref="L30:M30"/>
    <mergeCell ref="R30:S30"/>
    <mergeCell ref="C31:D31"/>
    <mergeCell ref="F31:G31"/>
    <mergeCell ref="I31:J31"/>
    <mergeCell ref="L31:M31"/>
    <mergeCell ref="R31:S31"/>
    <mergeCell ref="C32:D32"/>
    <mergeCell ref="F32:G32"/>
    <mergeCell ref="I32:J32"/>
    <mergeCell ref="L32:M32"/>
    <mergeCell ref="R32:S32"/>
    <mergeCell ref="C33:D33"/>
    <mergeCell ref="F33:G33"/>
    <mergeCell ref="I33:J33"/>
    <mergeCell ref="L33:M33"/>
    <mergeCell ref="R33:S33"/>
    <mergeCell ref="R36:S36"/>
    <mergeCell ref="O38:P38"/>
    <mergeCell ref="R38:S38"/>
    <mergeCell ref="C37:D37"/>
    <mergeCell ref="F37:G37"/>
    <mergeCell ref="I37:J37"/>
    <mergeCell ref="L37:M37"/>
    <mergeCell ref="R37:S37"/>
    <mergeCell ref="C34:D34"/>
    <mergeCell ref="F34:G34"/>
    <mergeCell ref="I34:J34"/>
    <mergeCell ref="L34:M34"/>
    <mergeCell ref="R34:S34"/>
    <mergeCell ref="C35:D35"/>
    <mergeCell ref="F35:G35"/>
    <mergeCell ref="I35:J35"/>
    <mergeCell ref="L35:M35"/>
    <mergeCell ref="R35:S35"/>
    <mergeCell ref="A38:B38"/>
    <mergeCell ref="C38:D38"/>
    <mergeCell ref="F38:G38"/>
    <mergeCell ref="I38:J38"/>
    <mergeCell ref="L38:M38"/>
    <mergeCell ref="C36:D36"/>
    <mergeCell ref="F36:G36"/>
    <mergeCell ref="I36:J36"/>
    <mergeCell ref="L36:M36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9"/>
  <sheetViews>
    <sheetView showGridLines="0" zoomScale="90" zoomScaleNormal="90" zoomScaleSheetLayoutView="90" workbookViewId="0">
      <selection activeCell="I28" sqref="I28:M28"/>
    </sheetView>
  </sheetViews>
  <sheetFormatPr defaultColWidth="3.5" defaultRowHeight="18" customHeight="1" x14ac:dyDescent="0.15"/>
  <cols>
    <col min="1" max="1" width="3.5" style="27" customWidth="1"/>
    <col min="2" max="2" width="3.5" style="27"/>
    <col min="3" max="4" width="3.5" style="27" customWidth="1"/>
    <col min="5" max="7" width="3.5" style="27"/>
    <col min="8" max="8" width="3.5" style="27" customWidth="1"/>
    <col min="9" max="9" width="3.5" style="27"/>
    <col min="10" max="10" width="3.5" style="27" customWidth="1"/>
    <col min="11" max="12" width="3.5" style="27"/>
    <col min="13" max="13" width="3.5" style="27" customWidth="1"/>
    <col min="14" max="14" width="3.5" style="27"/>
    <col min="15" max="16" width="3.5" style="27" customWidth="1"/>
    <col min="17" max="21" width="3.5" style="27"/>
    <col min="22" max="22" width="3.5" style="27" customWidth="1"/>
    <col min="23" max="23" width="3.5" style="27"/>
    <col min="24" max="24" width="2.125" style="27" customWidth="1"/>
    <col min="25" max="25" width="2.625" style="27" hidden="1" customWidth="1"/>
    <col min="26" max="26" width="2.625" style="148" hidden="1" customWidth="1"/>
    <col min="27" max="27" width="3.375" style="27" hidden="1" customWidth="1"/>
    <col min="28" max="28" width="5.5" style="27" hidden="1" customWidth="1"/>
    <col min="29" max="29" width="2.625" style="27" hidden="1" customWidth="1"/>
    <col min="30" max="30" width="7.5" style="27" hidden="1" customWidth="1"/>
    <col min="31" max="31" width="3.75" style="27" hidden="1" customWidth="1"/>
    <col min="32" max="32" width="2.625" style="61" hidden="1" customWidth="1"/>
    <col min="33" max="33" width="2.875" style="61" hidden="1" customWidth="1"/>
    <col min="34" max="34" width="3.75" style="27" hidden="1" customWidth="1"/>
    <col min="35" max="48" width="0" style="27" hidden="1" customWidth="1"/>
    <col min="49" max="16384" width="3.5" style="27"/>
  </cols>
  <sheetData>
    <row r="1" spans="1:33" s="161" customFormat="1" ht="71.25" customHeight="1" x14ac:dyDescent="0.15">
      <c r="C1" s="219"/>
      <c r="D1" s="219"/>
      <c r="E1" s="220"/>
      <c r="F1" s="220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Z1" s="147"/>
      <c r="AF1" s="60"/>
      <c r="AG1" s="60"/>
    </row>
    <row r="2" spans="1:33" s="32" customFormat="1" ht="18" customHeight="1" x14ac:dyDescent="0.15">
      <c r="A2" s="27" t="s">
        <v>65</v>
      </c>
      <c r="X2" s="23"/>
      <c r="Z2" s="146"/>
      <c r="AF2" s="62"/>
      <c r="AG2" s="62"/>
    </row>
    <row r="3" spans="1:33" s="32" customFormat="1" ht="18" customHeight="1" x14ac:dyDescent="0.4">
      <c r="A3" s="373" t="s">
        <v>61</v>
      </c>
      <c r="B3" s="374"/>
      <c r="C3" s="375"/>
      <c r="D3" s="373" t="s">
        <v>278</v>
      </c>
      <c r="E3" s="374"/>
      <c r="F3" s="375"/>
      <c r="G3" s="373" t="s">
        <v>226</v>
      </c>
      <c r="H3" s="374"/>
      <c r="I3" s="375"/>
      <c r="J3" s="308" t="s">
        <v>53</v>
      </c>
      <c r="K3" s="308"/>
      <c r="L3" s="308"/>
      <c r="M3" s="308"/>
      <c r="N3" s="308"/>
      <c r="O3" s="308"/>
      <c r="P3" s="308"/>
      <c r="Q3" s="305" t="s">
        <v>183</v>
      </c>
      <c r="R3" s="305"/>
      <c r="S3" s="305"/>
      <c r="T3" s="305"/>
      <c r="U3" s="305"/>
      <c r="V3" s="305"/>
      <c r="Z3" s="146"/>
      <c r="AB3" s="194" t="s">
        <v>274</v>
      </c>
      <c r="AF3" s="62"/>
      <c r="AG3" s="62"/>
    </row>
    <row r="4" spans="1:33" s="32" customFormat="1" ht="18" customHeight="1" x14ac:dyDescent="0.4">
      <c r="A4" s="376"/>
      <c r="B4" s="377"/>
      <c r="C4" s="378"/>
      <c r="D4" s="376"/>
      <c r="E4" s="377"/>
      <c r="F4" s="378"/>
      <c r="G4" s="376"/>
      <c r="H4" s="377"/>
      <c r="I4" s="378"/>
      <c r="J4" s="308"/>
      <c r="K4" s="308"/>
      <c r="L4" s="308"/>
      <c r="M4" s="308"/>
      <c r="N4" s="308"/>
      <c r="O4" s="308"/>
      <c r="P4" s="308"/>
      <c r="Q4" s="308" t="s">
        <v>275</v>
      </c>
      <c r="R4" s="308"/>
      <c r="S4" s="308"/>
      <c r="T4" s="308" t="s">
        <v>205</v>
      </c>
      <c r="U4" s="308"/>
      <c r="V4" s="308"/>
      <c r="Z4" s="145"/>
    </row>
    <row r="5" spans="1:33" s="34" customFormat="1" ht="18" customHeight="1" x14ac:dyDescent="0.4">
      <c r="A5" s="544">
        <f>'添付書類(1)活動状況報告書 記入例'!E23</f>
        <v>96</v>
      </c>
      <c r="B5" s="545"/>
      <c r="C5" s="37" t="s">
        <v>3</v>
      </c>
      <c r="D5" s="529">
        <v>192000</v>
      </c>
      <c r="E5" s="530"/>
      <c r="F5" s="35" t="s">
        <v>17</v>
      </c>
      <c r="G5" s="529">
        <v>120000</v>
      </c>
      <c r="H5" s="530"/>
      <c r="I5" s="35" t="s">
        <v>17</v>
      </c>
      <c r="J5" s="546" t="s">
        <v>277</v>
      </c>
      <c r="K5" s="546"/>
      <c r="L5" s="546"/>
      <c r="M5" s="546"/>
      <c r="N5" s="546"/>
      <c r="O5" s="546"/>
      <c r="P5" s="546"/>
      <c r="Q5" s="291">
        <v>2000</v>
      </c>
      <c r="R5" s="292"/>
      <c r="S5" s="138" t="s">
        <v>17</v>
      </c>
      <c r="T5" s="355">
        <v>10000</v>
      </c>
      <c r="U5" s="356"/>
      <c r="V5" s="138" t="s">
        <v>17</v>
      </c>
      <c r="Y5" s="32"/>
      <c r="Z5" s="146"/>
      <c r="AA5" s="32"/>
      <c r="AB5" s="32" t="s">
        <v>212</v>
      </c>
      <c r="AC5" s="151">
        <f>'添付書類(1)活動状況報告書 記入例'!E11</f>
        <v>8</v>
      </c>
      <c r="AD5" s="32" t="s">
        <v>213</v>
      </c>
      <c r="AE5" s="32"/>
      <c r="AF5" s="62">
        <f t="shared" ref="AF5:AF16" si="0">AC5*$Q$5</f>
        <v>16000</v>
      </c>
      <c r="AG5" s="62">
        <f t="shared" ref="AG5:AG16" si="1">IF(AC5*$Q$5&gt;$T$5,$T$5,AC5*$Q$5)</f>
        <v>10000</v>
      </c>
    </row>
    <row r="6" spans="1:33" s="32" customFormat="1" ht="18" customHeight="1" x14ac:dyDescent="0.4">
      <c r="A6" s="357" t="s">
        <v>227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9"/>
      <c r="Y6" s="34"/>
      <c r="Z6" s="150"/>
      <c r="AA6" s="34"/>
      <c r="AB6" s="32" t="s">
        <v>214</v>
      </c>
      <c r="AC6" s="151">
        <f>'添付書類(1)活動状況報告書 記入例'!E12</f>
        <v>8</v>
      </c>
      <c r="AD6" s="32" t="s">
        <v>213</v>
      </c>
      <c r="AF6" s="62">
        <f t="shared" si="0"/>
        <v>16000</v>
      </c>
      <c r="AG6" s="62">
        <f t="shared" si="1"/>
        <v>10000</v>
      </c>
    </row>
    <row r="7" spans="1:33" s="32" customFormat="1" ht="18" customHeight="1" x14ac:dyDescent="0.4">
      <c r="A7" s="380"/>
      <c r="B7" s="381"/>
      <c r="C7" s="307" t="s">
        <v>196</v>
      </c>
      <c r="D7" s="314"/>
      <c r="E7" s="314"/>
      <c r="F7" s="340"/>
      <c r="G7" s="535" t="s">
        <v>261</v>
      </c>
      <c r="H7" s="536"/>
      <c r="I7" s="536"/>
      <c r="J7" s="536"/>
      <c r="K7" s="536"/>
      <c r="L7" s="536"/>
      <c r="M7" s="536"/>
      <c r="N7" s="537"/>
      <c r="O7" s="362" t="s">
        <v>198</v>
      </c>
      <c r="P7" s="363"/>
      <c r="Q7" s="363"/>
      <c r="R7" s="363"/>
      <c r="S7" s="542" t="s">
        <v>233</v>
      </c>
      <c r="T7" s="543"/>
      <c r="U7" s="543"/>
      <c r="V7" s="35" t="s">
        <v>17</v>
      </c>
      <c r="Z7" s="146"/>
      <c r="AB7" s="32" t="s">
        <v>215</v>
      </c>
      <c r="AC7" s="151">
        <f>'添付書類(1)活動状況報告書 記入例'!E13</f>
        <v>8</v>
      </c>
      <c r="AD7" s="32" t="s">
        <v>213</v>
      </c>
      <c r="AF7" s="62">
        <f t="shared" si="0"/>
        <v>16000</v>
      </c>
      <c r="AG7" s="62">
        <f t="shared" si="1"/>
        <v>10000</v>
      </c>
    </row>
    <row r="8" spans="1:33" s="140" customFormat="1" ht="18" customHeight="1" x14ac:dyDescent="0.4">
      <c r="A8" s="380"/>
      <c r="B8" s="381"/>
      <c r="C8" s="364" t="s">
        <v>197</v>
      </c>
      <c r="D8" s="365"/>
      <c r="E8" s="365"/>
      <c r="F8" s="366"/>
      <c r="G8" s="363" t="s">
        <v>199</v>
      </c>
      <c r="H8" s="363"/>
      <c r="I8" s="363"/>
      <c r="J8" s="363"/>
      <c r="K8" s="542" t="s">
        <v>248</v>
      </c>
      <c r="L8" s="543"/>
      <c r="M8" s="543"/>
      <c r="N8" s="35" t="s">
        <v>17</v>
      </c>
      <c r="O8" s="362" t="s">
        <v>202</v>
      </c>
      <c r="P8" s="363"/>
      <c r="Q8" s="363"/>
      <c r="R8" s="363"/>
      <c r="S8" s="542" t="s">
        <v>249</v>
      </c>
      <c r="T8" s="543"/>
      <c r="U8" s="543"/>
      <c r="V8" s="35" t="s">
        <v>17</v>
      </c>
      <c r="Y8" s="32"/>
      <c r="Z8" s="146"/>
      <c r="AA8" s="32"/>
      <c r="AB8" s="32" t="s">
        <v>216</v>
      </c>
      <c r="AC8" s="151">
        <f>'添付書類(1)活動状況報告書 記入例'!E14</f>
        <v>8</v>
      </c>
      <c r="AD8" s="32" t="s">
        <v>213</v>
      </c>
      <c r="AE8" s="32"/>
      <c r="AF8" s="62">
        <f t="shared" si="0"/>
        <v>16000</v>
      </c>
      <c r="AG8" s="62">
        <f t="shared" si="1"/>
        <v>10000</v>
      </c>
    </row>
    <row r="9" spans="1:33" s="32" customFormat="1" ht="18" customHeight="1" x14ac:dyDescent="0.4">
      <c r="A9" s="380"/>
      <c r="B9" s="381"/>
      <c r="C9" s="367"/>
      <c r="D9" s="368"/>
      <c r="E9" s="368"/>
      <c r="F9" s="369"/>
      <c r="G9" s="363" t="s">
        <v>200</v>
      </c>
      <c r="H9" s="363"/>
      <c r="I9" s="363"/>
      <c r="J9" s="363"/>
      <c r="K9" s="542" t="s">
        <v>248</v>
      </c>
      <c r="L9" s="543"/>
      <c r="M9" s="543"/>
      <c r="N9" s="35" t="s">
        <v>17</v>
      </c>
      <c r="O9" s="362" t="s">
        <v>203</v>
      </c>
      <c r="P9" s="363"/>
      <c r="Q9" s="363"/>
      <c r="R9" s="363"/>
      <c r="S9" s="542" t="s">
        <v>248</v>
      </c>
      <c r="T9" s="543"/>
      <c r="U9" s="543"/>
      <c r="V9" s="35" t="s">
        <v>17</v>
      </c>
      <c r="Y9" s="140"/>
      <c r="Z9" s="152"/>
      <c r="AA9" s="140"/>
      <c r="AB9" s="32" t="s">
        <v>217</v>
      </c>
      <c r="AC9" s="151">
        <f>'添付書類(1)活動状況報告書 記入例'!E15</f>
        <v>8</v>
      </c>
      <c r="AD9" s="32" t="s">
        <v>213</v>
      </c>
      <c r="AF9" s="62">
        <f t="shared" si="0"/>
        <v>16000</v>
      </c>
      <c r="AG9" s="62">
        <f t="shared" si="1"/>
        <v>10000</v>
      </c>
    </row>
    <row r="10" spans="1:33" s="32" customFormat="1" ht="18" customHeight="1" x14ac:dyDescent="0.4">
      <c r="A10" s="382"/>
      <c r="B10" s="383"/>
      <c r="C10" s="370"/>
      <c r="D10" s="371"/>
      <c r="E10" s="371"/>
      <c r="F10" s="372"/>
      <c r="G10" s="363" t="s">
        <v>201</v>
      </c>
      <c r="H10" s="363"/>
      <c r="I10" s="363"/>
      <c r="J10" s="363"/>
      <c r="K10" s="542" t="s">
        <v>248</v>
      </c>
      <c r="L10" s="543"/>
      <c r="M10" s="543"/>
      <c r="N10" s="35" t="s">
        <v>17</v>
      </c>
      <c r="O10" s="362" t="s">
        <v>204</v>
      </c>
      <c r="P10" s="363"/>
      <c r="Q10" s="363"/>
      <c r="R10" s="363"/>
      <c r="S10" s="529" t="s">
        <v>247</v>
      </c>
      <c r="T10" s="530"/>
      <c r="U10" s="530"/>
      <c r="V10" s="35" t="s">
        <v>17</v>
      </c>
      <c r="Z10" s="146"/>
      <c r="AB10" s="32" t="s">
        <v>218</v>
      </c>
      <c r="AC10" s="151">
        <f>'添付書類(1)活動状況報告書 記入例'!E16</f>
        <v>8</v>
      </c>
      <c r="AD10" s="32" t="s">
        <v>213</v>
      </c>
      <c r="AF10" s="62">
        <f t="shared" si="0"/>
        <v>16000</v>
      </c>
      <c r="AG10" s="62">
        <f t="shared" si="1"/>
        <v>10000</v>
      </c>
    </row>
    <row r="11" spans="1:33" s="32" customFormat="1" ht="18" customHeight="1" x14ac:dyDescent="0.4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2"/>
      <c r="P11" s="162"/>
      <c r="R11" s="53"/>
      <c r="S11" s="53"/>
      <c r="T11" s="53"/>
      <c r="U11" s="53"/>
      <c r="V11" s="53"/>
      <c r="Z11" s="146"/>
      <c r="AB11" s="32" t="s">
        <v>219</v>
      </c>
      <c r="AC11" s="151">
        <f>'添付書類(1)活動状況報告書 記入例'!E17</f>
        <v>8</v>
      </c>
      <c r="AD11" s="32" t="s">
        <v>213</v>
      </c>
      <c r="AF11" s="62">
        <f t="shared" si="0"/>
        <v>16000</v>
      </c>
      <c r="AG11" s="62">
        <f t="shared" si="1"/>
        <v>10000</v>
      </c>
    </row>
    <row r="12" spans="1:33" s="32" customFormat="1" ht="18" customHeight="1" x14ac:dyDescent="0.15">
      <c r="A12" s="27" t="s">
        <v>193</v>
      </c>
      <c r="Z12" s="146"/>
      <c r="AB12" s="32" t="s">
        <v>220</v>
      </c>
      <c r="AC12" s="151">
        <f>'添付書類(1)活動状況報告書 記入例'!E18</f>
        <v>8</v>
      </c>
      <c r="AD12" s="32" t="s">
        <v>213</v>
      </c>
      <c r="AF12" s="62">
        <f t="shared" si="0"/>
        <v>16000</v>
      </c>
      <c r="AG12" s="62">
        <f t="shared" si="1"/>
        <v>10000</v>
      </c>
    </row>
    <row r="13" spans="1:33" s="32" customFormat="1" ht="18" customHeight="1" x14ac:dyDescent="0.4">
      <c r="A13" s="307" t="s">
        <v>69</v>
      </c>
      <c r="B13" s="314"/>
      <c r="C13" s="314"/>
      <c r="D13" s="314"/>
      <c r="E13" s="314"/>
      <c r="F13" s="314"/>
      <c r="G13" s="314"/>
      <c r="H13" s="340"/>
      <c r="I13" s="306" t="s">
        <v>68</v>
      </c>
      <c r="J13" s="308"/>
      <c r="K13" s="309"/>
      <c r="L13" s="309" t="s">
        <v>67</v>
      </c>
      <c r="M13" s="306"/>
      <c r="N13" s="309" t="s">
        <v>66</v>
      </c>
      <c r="O13" s="347"/>
      <c r="P13" s="347"/>
      <c r="Q13" s="306"/>
      <c r="R13" s="309" t="s">
        <v>53</v>
      </c>
      <c r="S13" s="347"/>
      <c r="T13" s="347"/>
      <c r="U13" s="347"/>
      <c r="V13" s="306"/>
      <c r="Z13" s="146"/>
      <c r="AB13" s="32" t="s">
        <v>221</v>
      </c>
      <c r="AC13" s="151">
        <f>'添付書類(1)活動状況報告書 記入例'!E19</f>
        <v>7</v>
      </c>
      <c r="AD13" s="32" t="s">
        <v>213</v>
      </c>
      <c r="AF13" s="62">
        <f t="shared" si="0"/>
        <v>14000</v>
      </c>
      <c r="AG13" s="62">
        <f t="shared" si="1"/>
        <v>10000</v>
      </c>
    </row>
    <row r="14" spans="1:33" s="32" customFormat="1" ht="18" customHeight="1" x14ac:dyDescent="0.4">
      <c r="A14" s="535" t="s">
        <v>250</v>
      </c>
      <c r="B14" s="536"/>
      <c r="C14" s="536"/>
      <c r="D14" s="536"/>
      <c r="E14" s="536"/>
      <c r="F14" s="536"/>
      <c r="G14" s="536"/>
      <c r="H14" s="537"/>
      <c r="I14" s="530">
        <v>30000</v>
      </c>
      <c r="J14" s="530"/>
      <c r="K14" s="40" t="s">
        <v>17</v>
      </c>
      <c r="L14" s="529">
        <v>1</v>
      </c>
      <c r="M14" s="530"/>
      <c r="N14" s="527">
        <f>IF(A14="","",I14*L14)</f>
        <v>30000</v>
      </c>
      <c r="O14" s="528"/>
      <c r="P14" s="528"/>
      <c r="Q14" s="35" t="s">
        <v>17</v>
      </c>
      <c r="R14" s="538"/>
      <c r="S14" s="539"/>
      <c r="T14" s="539"/>
      <c r="U14" s="539"/>
      <c r="V14" s="540"/>
      <c r="Z14" s="146"/>
      <c r="AB14" s="32" t="s">
        <v>222</v>
      </c>
      <c r="AC14" s="151">
        <f>'添付書類(1)活動状況報告書 記入例'!E20</f>
        <v>7</v>
      </c>
      <c r="AD14" s="32" t="s">
        <v>213</v>
      </c>
      <c r="AF14" s="62">
        <f t="shared" si="0"/>
        <v>14000</v>
      </c>
      <c r="AG14" s="62">
        <f t="shared" si="1"/>
        <v>10000</v>
      </c>
    </row>
    <row r="15" spans="1:33" s="32" customFormat="1" ht="18" customHeight="1" x14ac:dyDescent="0.4">
      <c r="A15" s="535" t="s">
        <v>251</v>
      </c>
      <c r="B15" s="536"/>
      <c r="C15" s="536"/>
      <c r="D15" s="536"/>
      <c r="E15" s="536"/>
      <c r="F15" s="536"/>
      <c r="G15" s="536"/>
      <c r="H15" s="537"/>
      <c r="I15" s="529">
        <v>5000</v>
      </c>
      <c r="J15" s="530"/>
      <c r="K15" s="32" t="s">
        <v>17</v>
      </c>
      <c r="L15" s="529">
        <v>2</v>
      </c>
      <c r="M15" s="530"/>
      <c r="N15" s="527">
        <f t="shared" ref="N15:N33" si="2">IF(A15="","",I15*L15)</f>
        <v>10000</v>
      </c>
      <c r="O15" s="528"/>
      <c r="P15" s="528"/>
      <c r="Q15" s="35" t="s">
        <v>17</v>
      </c>
      <c r="R15" s="538"/>
      <c r="S15" s="539"/>
      <c r="T15" s="539"/>
      <c r="U15" s="539"/>
      <c r="V15" s="540"/>
      <c r="Z15" s="146"/>
      <c r="AB15" s="32" t="s">
        <v>223</v>
      </c>
      <c r="AC15" s="151">
        <f>'添付書類(1)活動状況報告書 記入例'!E21</f>
        <v>9</v>
      </c>
      <c r="AD15" s="32" t="s">
        <v>213</v>
      </c>
      <c r="AF15" s="62">
        <f t="shared" si="0"/>
        <v>18000</v>
      </c>
      <c r="AG15" s="62">
        <f t="shared" si="1"/>
        <v>10000</v>
      </c>
    </row>
    <row r="16" spans="1:33" s="32" customFormat="1" ht="18" customHeight="1" x14ac:dyDescent="0.4">
      <c r="A16" s="535" t="s">
        <v>252</v>
      </c>
      <c r="B16" s="536"/>
      <c r="C16" s="536"/>
      <c r="D16" s="536"/>
      <c r="E16" s="536"/>
      <c r="F16" s="536"/>
      <c r="G16" s="536"/>
      <c r="H16" s="537"/>
      <c r="I16" s="529">
        <v>8000</v>
      </c>
      <c r="J16" s="530"/>
      <c r="K16" s="40" t="s">
        <v>17</v>
      </c>
      <c r="L16" s="529">
        <v>10</v>
      </c>
      <c r="M16" s="530"/>
      <c r="N16" s="527">
        <f t="shared" si="2"/>
        <v>80000</v>
      </c>
      <c r="O16" s="528"/>
      <c r="P16" s="528"/>
      <c r="Q16" s="35" t="s">
        <v>17</v>
      </c>
      <c r="R16" s="538"/>
      <c r="S16" s="539"/>
      <c r="T16" s="539"/>
      <c r="U16" s="539"/>
      <c r="V16" s="540"/>
      <c r="Z16" s="146"/>
      <c r="AB16" s="32" t="s">
        <v>224</v>
      </c>
      <c r="AC16" s="151">
        <f>'添付書類(1)活動状況報告書 記入例'!E22</f>
        <v>9</v>
      </c>
      <c r="AD16" s="32" t="s">
        <v>213</v>
      </c>
      <c r="AF16" s="62">
        <f t="shared" si="0"/>
        <v>18000</v>
      </c>
      <c r="AG16" s="62">
        <f t="shared" si="1"/>
        <v>10000</v>
      </c>
    </row>
    <row r="17" spans="1:33" s="32" customFormat="1" ht="18" customHeight="1" x14ac:dyDescent="0.4">
      <c r="A17" s="535" t="s">
        <v>253</v>
      </c>
      <c r="B17" s="536"/>
      <c r="C17" s="536"/>
      <c r="D17" s="536"/>
      <c r="E17" s="536"/>
      <c r="F17" s="536"/>
      <c r="G17" s="536"/>
      <c r="H17" s="537"/>
      <c r="I17" s="529">
        <v>1000</v>
      </c>
      <c r="J17" s="530"/>
      <c r="K17" s="32" t="s">
        <v>17</v>
      </c>
      <c r="L17" s="529">
        <v>30</v>
      </c>
      <c r="M17" s="530"/>
      <c r="N17" s="527">
        <f t="shared" si="2"/>
        <v>30000</v>
      </c>
      <c r="O17" s="528"/>
      <c r="P17" s="528"/>
      <c r="Q17" s="35" t="s">
        <v>17</v>
      </c>
      <c r="R17" s="538"/>
      <c r="S17" s="539"/>
      <c r="T17" s="539"/>
      <c r="U17" s="539"/>
      <c r="V17" s="540"/>
      <c r="Y17" s="55">
        <f>IF(D5="",0,D5)</f>
        <v>192000</v>
      </c>
      <c r="Z17" s="146">
        <f>IF(D5="",0,IF(AG17-G5&gt;0,AG17-G5,0))</f>
        <v>0</v>
      </c>
      <c r="AC17" s="151">
        <f>'添付書類(1)活動状況報告書 記入例'!E23</f>
        <v>96</v>
      </c>
      <c r="AD17" s="32" t="s">
        <v>213</v>
      </c>
      <c r="AF17" s="62">
        <f>SUM(AF5:AF16)</f>
        <v>192000</v>
      </c>
      <c r="AG17" s="192">
        <f>SUM(AG5:AG16)</f>
        <v>120000</v>
      </c>
    </row>
    <row r="18" spans="1:33" s="32" customFormat="1" ht="18" customHeight="1" x14ac:dyDescent="0.4">
      <c r="A18" s="535" t="s">
        <v>254</v>
      </c>
      <c r="B18" s="536"/>
      <c r="C18" s="536"/>
      <c r="D18" s="536"/>
      <c r="E18" s="536"/>
      <c r="F18" s="536"/>
      <c r="G18" s="536"/>
      <c r="H18" s="537"/>
      <c r="I18" s="529">
        <v>3000</v>
      </c>
      <c r="J18" s="530"/>
      <c r="K18" s="40" t="s">
        <v>17</v>
      </c>
      <c r="L18" s="529">
        <v>6</v>
      </c>
      <c r="M18" s="530"/>
      <c r="N18" s="527">
        <f t="shared" si="2"/>
        <v>18000</v>
      </c>
      <c r="O18" s="528"/>
      <c r="P18" s="528"/>
      <c r="Q18" s="35" t="s">
        <v>17</v>
      </c>
      <c r="R18" s="538"/>
      <c r="S18" s="539"/>
      <c r="T18" s="539"/>
      <c r="U18" s="539"/>
      <c r="V18" s="540"/>
      <c r="Z18" s="146"/>
      <c r="AF18" s="62"/>
      <c r="AG18" s="62"/>
    </row>
    <row r="19" spans="1:33" s="32" customFormat="1" ht="18" customHeight="1" x14ac:dyDescent="0.4">
      <c r="A19" s="535" t="s">
        <v>255</v>
      </c>
      <c r="B19" s="536"/>
      <c r="C19" s="536"/>
      <c r="D19" s="536"/>
      <c r="E19" s="536"/>
      <c r="F19" s="536"/>
      <c r="G19" s="536"/>
      <c r="H19" s="537"/>
      <c r="I19" s="529">
        <v>20000</v>
      </c>
      <c r="J19" s="530"/>
      <c r="K19" s="32" t="s">
        <v>17</v>
      </c>
      <c r="L19" s="529">
        <v>1</v>
      </c>
      <c r="M19" s="541"/>
      <c r="N19" s="527">
        <f t="shared" si="2"/>
        <v>20000</v>
      </c>
      <c r="O19" s="528"/>
      <c r="P19" s="528"/>
      <c r="Q19" s="35" t="s">
        <v>17</v>
      </c>
      <c r="R19" s="538"/>
      <c r="S19" s="539"/>
      <c r="T19" s="539"/>
      <c r="U19" s="539"/>
      <c r="V19" s="540"/>
      <c r="Z19" s="146"/>
      <c r="AF19" s="62"/>
      <c r="AG19" s="62"/>
    </row>
    <row r="20" spans="1:33" s="32" customFormat="1" ht="18" customHeight="1" x14ac:dyDescent="0.4">
      <c r="A20" s="535"/>
      <c r="B20" s="536"/>
      <c r="C20" s="536"/>
      <c r="D20" s="536"/>
      <c r="E20" s="536"/>
      <c r="F20" s="536"/>
      <c r="G20" s="536"/>
      <c r="H20" s="537"/>
      <c r="I20" s="529"/>
      <c r="J20" s="530"/>
      <c r="K20" s="40" t="s">
        <v>17</v>
      </c>
      <c r="L20" s="529"/>
      <c r="M20" s="541"/>
      <c r="N20" s="527" t="str">
        <f t="shared" si="2"/>
        <v/>
      </c>
      <c r="O20" s="528"/>
      <c r="P20" s="528"/>
      <c r="Q20" s="35" t="s">
        <v>17</v>
      </c>
      <c r="R20" s="538"/>
      <c r="S20" s="539"/>
      <c r="T20" s="539"/>
      <c r="U20" s="539"/>
      <c r="V20" s="540"/>
      <c r="Z20" s="146"/>
      <c r="AF20" s="62"/>
      <c r="AG20" s="62"/>
    </row>
    <row r="21" spans="1:33" s="32" customFormat="1" ht="18" customHeight="1" x14ac:dyDescent="0.4">
      <c r="A21" s="535"/>
      <c r="B21" s="536"/>
      <c r="C21" s="536"/>
      <c r="D21" s="536"/>
      <c r="E21" s="536"/>
      <c r="F21" s="536"/>
      <c r="G21" s="536"/>
      <c r="H21" s="537"/>
      <c r="I21" s="529"/>
      <c r="J21" s="530"/>
      <c r="K21" s="32" t="s">
        <v>17</v>
      </c>
      <c r="L21" s="529"/>
      <c r="M21" s="541"/>
      <c r="N21" s="527" t="str">
        <f>IF(A21="","",I21*L21)</f>
        <v/>
      </c>
      <c r="O21" s="528"/>
      <c r="P21" s="528"/>
      <c r="Q21" s="35" t="s">
        <v>17</v>
      </c>
      <c r="R21" s="538"/>
      <c r="S21" s="539"/>
      <c r="T21" s="539"/>
      <c r="U21" s="539"/>
      <c r="V21" s="540"/>
      <c r="Z21" s="146"/>
      <c r="AF21" s="62"/>
      <c r="AG21" s="62"/>
    </row>
    <row r="22" spans="1:33" s="32" customFormat="1" ht="18" customHeight="1" x14ac:dyDescent="0.4">
      <c r="A22" s="535"/>
      <c r="B22" s="536"/>
      <c r="C22" s="536"/>
      <c r="D22" s="536"/>
      <c r="E22" s="536"/>
      <c r="F22" s="536"/>
      <c r="G22" s="536"/>
      <c r="H22" s="537"/>
      <c r="I22" s="529"/>
      <c r="J22" s="530"/>
      <c r="K22" s="40" t="s">
        <v>17</v>
      </c>
      <c r="L22" s="529"/>
      <c r="M22" s="541"/>
      <c r="N22" s="527" t="str">
        <f t="shared" ref="N22:N25" si="3">IF(A22="","",I22*L22)</f>
        <v/>
      </c>
      <c r="O22" s="528"/>
      <c r="P22" s="528"/>
      <c r="Q22" s="35" t="s">
        <v>17</v>
      </c>
      <c r="R22" s="538"/>
      <c r="S22" s="539"/>
      <c r="T22" s="539"/>
      <c r="U22" s="539"/>
      <c r="V22" s="540"/>
      <c r="Z22" s="146"/>
      <c r="AF22" s="62"/>
      <c r="AG22" s="62"/>
    </row>
    <row r="23" spans="1:33" ht="18" customHeight="1" x14ac:dyDescent="0.15">
      <c r="A23" s="535"/>
      <c r="B23" s="536"/>
      <c r="C23" s="536"/>
      <c r="D23" s="536"/>
      <c r="E23" s="536"/>
      <c r="F23" s="536"/>
      <c r="G23" s="536"/>
      <c r="H23" s="537"/>
      <c r="I23" s="529"/>
      <c r="J23" s="530"/>
      <c r="K23" s="40" t="s">
        <v>17</v>
      </c>
      <c r="L23" s="529"/>
      <c r="M23" s="541"/>
      <c r="N23" s="527" t="str">
        <f t="shared" si="3"/>
        <v/>
      </c>
      <c r="O23" s="528"/>
      <c r="P23" s="528"/>
      <c r="Q23" s="35" t="s">
        <v>17</v>
      </c>
      <c r="R23" s="538"/>
      <c r="S23" s="539"/>
      <c r="T23" s="539"/>
      <c r="U23" s="539"/>
      <c r="V23" s="540"/>
      <c r="Y23" s="56"/>
    </row>
    <row r="24" spans="1:33" s="32" customFormat="1" ht="18" customHeight="1" x14ac:dyDescent="0.4">
      <c r="A24" s="535"/>
      <c r="B24" s="536"/>
      <c r="C24" s="536"/>
      <c r="D24" s="536"/>
      <c r="E24" s="536"/>
      <c r="F24" s="536"/>
      <c r="G24" s="536"/>
      <c r="H24" s="537"/>
      <c r="I24" s="579"/>
      <c r="J24" s="580"/>
      <c r="K24" s="32" t="s">
        <v>17</v>
      </c>
      <c r="L24" s="579"/>
      <c r="M24" s="581"/>
      <c r="N24" s="527" t="str">
        <f t="shared" si="3"/>
        <v/>
      </c>
      <c r="O24" s="528"/>
      <c r="P24" s="528"/>
      <c r="Q24" s="35" t="s">
        <v>17</v>
      </c>
      <c r="R24" s="538"/>
      <c r="S24" s="539"/>
      <c r="T24" s="539"/>
      <c r="U24" s="539"/>
      <c r="V24" s="540"/>
      <c r="Z24" s="146"/>
      <c r="AF24" s="62"/>
      <c r="AG24" s="62"/>
    </row>
    <row r="25" spans="1:33" s="32" customFormat="1" ht="18" customHeight="1" x14ac:dyDescent="0.4">
      <c r="A25" s="535"/>
      <c r="B25" s="536"/>
      <c r="C25" s="536"/>
      <c r="D25" s="536"/>
      <c r="E25" s="536"/>
      <c r="F25" s="536"/>
      <c r="G25" s="536"/>
      <c r="H25" s="537"/>
      <c r="I25" s="529"/>
      <c r="J25" s="530"/>
      <c r="K25" s="40" t="s">
        <v>17</v>
      </c>
      <c r="L25" s="529"/>
      <c r="M25" s="541"/>
      <c r="N25" s="527" t="str">
        <f t="shared" si="3"/>
        <v/>
      </c>
      <c r="O25" s="528"/>
      <c r="P25" s="528"/>
      <c r="Q25" s="35" t="s">
        <v>17</v>
      </c>
      <c r="R25" s="538"/>
      <c r="S25" s="539"/>
      <c r="T25" s="539"/>
      <c r="U25" s="539"/>
      <c r="V25" s="540"/>
      <c r="Z25" s="146"/>
      <c r="AF25" s="62"/>
      <c r="AG25" s="62"/>
    </row>
    <row r="26" spans="1:33" s="32" customFormat="1" ht="18" customHeight="1" x14ac:dyDescent="0.4">
      <c r="A26" s="535"/>
      <c r="B26" s="536"/>
      <c r="C26" s="536"/>
      <c r="D26" s="536"/>
      <c r="E26" s="536"/>
      <c r="F26" s="536"/>
      <c r="G26" s="536"/>
      <c r="H26" s="537"/>
      <c r="I26" s="529"/>
      <c r="J26" s="530"/>
      <c r="K26" s="32" t="s">
        <v>17</v>
      </c>
      <c r="L26" s="529"/>
      <c r="M26" s="541"/>
      <c r="N26" s="527" t="str">
        <f>IF(A26="","",I26*L26)</f>
        <v/>
      </c>
      <c r="O26" s="528"/>
      <c r="P26" s="528"/>
      <c r="Q26" s="35" t="s">
        <v>17</v>
      </c>
      <c r="R26" s="538"/>
      <c r="S26" s="539"/>
      <c r="T26" s="539"/>
      <c r="U26" s="539"/>
      <c r="V26" s="540"/>
      <c r="Z26" s="146"/>
      <c r="AF26" s="62"/>
      <c r="AG26" s="62"/>
    </row>
    <row r="27" spans="1:33" s="32" customFormat="1" ht="18" customHeight="1" x14ac:dyDescent="0.4">
      <c r="A27" s="535"/>
      <c r="B27" s="536"/>
      <c r="C27" s="536"/>
      <c r="D27" s="536"/>
      <c r="E27" s="536"/>
      <c r="F27" s="536"/>
      <c r="G27" s="536"/>
      <c r="H27" s="537"/>
      <c r="I27" s="529"/>
      <c r="J27" s="530"/>
      <c r="K27" s="40" t="s">
        <v>17</v>
      </c>
      <c r="L27" s="529"/>
      <c r="M27" s="541"/>
      <c r="N27" s="527" t="str">
        <f t="shared" ref="N27:N28" si="4">IF(A27="","",I27*L27)</f>
        <v/>
      </c>
      <c r="O27" s="528"/>
      <c r="P27" s="528"/>
      <c r="Q27" s="35" t="s">
        <v>17</v>
      </c>
      <c r="R27" s="538"/>
      <c r="S27" s="539"/>
      <c r="T27" s="539"/>
      <c r="U27" s="539"/>
      <c r="V27" s="540"/>
      <c r="Z27" s="146"/>
      <c r="AF27" s="62"/>
      <c r="AG27" s="62"/>
    </row>
    <row r="28" spans="1:33" ht="18" customHeight="1" x14ac:dyDescent="0.15">
      <c r="A28" s="535"/>
      <c r="B28" s="536"/>
      <c r="C28" s="536"/>
      <c r="D28" s="536"/>
      <c r="E28" s="536"/>
      <c r="F28" s="536"/>
      <c r="G28" s="536"/>
      <c r="H28" s="537"/>
      <c r="I28" s="529"/>
      <c r="J28" s="530"/>
      <c r="K28" s="40" t="s">
        <v>17</v>
      </c>
      <c r="L28" s="529"/>
      <c r="M28" s="541"/>
      <c r="N28" s="527" t="str">
        <f t="shared" si="4"/>
        <v/>
      </c>
      <c r="O28" s="528"/>
      <c r="P28" s="528"/>
      <c r="Q28" s="35" t="s">
        <v>17</v>
      </c>
      <c r="R28" s="538"/>
      <c r="S28" s="539"/>
      <c r="T28" s="539"/>
      <c r="U28" s="539"/>
      <c r="V28" s="540"/>
      <c r="Y28" s="56"/>
    </row>
    <row r="29" spans="1:33" s="32" customFormat="1" ht="18" customHeight="1" x14ac:dyDescent="0.4">
      <c r="A29" s="535"/>
      <c r="B29" s="536"/>
      <c r="C29" s="536"/>
      <c r="D29" s="536"/>
      <c r="E29" s="536"/>
      <c r="F29" s="536"/>
      <c r="G29" s="536"/>
      <c r="H29" s="537"/>
      <c r="I29" s="579"/>
      <c r="J29" s="580"/>
      <c r="K29" s="32" t="s">
        <v>17</v>
      </c>
      <c r="L29" s="579"/>
      <c r="M29" s="580"/>
      <c r="N29" s="527" t="str">
        <f t="shared" si="2"/>
        <v/>
      </c>
      <c r="O29" s="528"/>
      <c r="P29" s="528"/>
      <c r="Q29" s="35" t="s">
        <v>17</v>
      </c>
      <c r="R29" s="538"/>
      <c r="S29" s="539"/>
      <c r="T29" s="539"/>
      <c r="U29" s="539"/>
      <c r="V29" s="540"/>
      <c r="Z29" s="146"/>
      <c r="AF29" s="62"/>
      <c r="AG29" s="62"/>
    </row>
    <row r="30" spans="1:33" s="32" customFormat="1" ht="18" customHeight="1" x14ac:dyDescent="0.4">
      <c r="A30" s="535"/>
      <c r="B30" s="536"/>
      <c r="C30" s="536"/>
      <c r="D30" s="536"/>
      <c r="E30" s="536"/>
      <c r="F30" s="536"/>
      <c r="G30" s="536"/>
      <c r="H30" s="537"/>
      <c r="I30" s="529"/>
      <c r="J30" s="530"/>
      <c r="K30" s="40" t="s">
        <v>17</v>
      </c>
      <c r="L30" s="529"/>
      <c r="M30" s="530"/>
      <c r="N30" s="527" t="str">
        <f t="shared" si="2"/>
        <v/>
      </c>
      <c r="O30" s="528"/>
      <c r="P30" s="528"/>
      <c r="Q30" s="35" t="s">
        <v>17</v>
      </c>
      <c r="R30" s="538"/>
      <c r="S30" s="539"/>
      <c r="T30" s="539"/>
      <c r="U30" s="539"/>
      <c r="V30" s="540"/>
      <c r="Z30" s="146"/>
      <c r="AF30" s="62"/>
      <c r="AG30" s="62"/>
    </row>
    <row r="31" spans="1:33" s="32" customFormat="1" ht="18" customHeight="1" x14ac:dyDescent="0.4">
      <c r="A31" s="535"/>
      <c r="B31" s="536"/>
      <c r="C31" s="536"/>
      <c r="D31" s="536"/>
      <c r="E31" s="536"/>
      <c r="F31" s="536"/>
      <c r="G31" s="536"/>
      <c r="H31" s="537"/>
      <c r="I31" s="529"/>
      <c r="J31" s="530"/>
      <c r="K31" s="32" t="s">
        <v>17</v>
      </c>
      <c r="L31" s="529"/>
      <c r="M31" s="530"/>
      <c r="N31" s="527" t="str">
        <f>IF(A31="","",I31*L31)</f>
        <v/>
      </c>
      <c r="O31" s="528"/>
      <c r="P31" s="528"/>
      <c r="Q31" s="35" t="s">
        <v>17</v>
      </c>
      <c r="R31" s="538"/>
      <c r="S31" s="539"/>
      <c r="T31" s="539"/>
      <c r="U31" s="539"/>
      <c r="V31" s="540"/>
      <c r="Z31" s="146"/>
      <c r="AF31" s="62"/>
      <c r="AG31" s="62"/>
    </row>
    <row r="32" spans="1:33" s="32" customFormat="1" ht="18" customHeight="1" x14ac:dyDescent="0.4">
      <c r="A32" s="535"/>
      <c r="B32" s="536"/>
      <c r="C32" s="536"/>
      <c r="D32" s="536"/>
      <c r="E32" s="536"/>
      <c r="F32" s="536"/>
      <c r="G32" s="536"/>
      <c r="H32" s="537"/>
      <c r="I32" s="529"/>
      <c r="J32" s="530"/>
      <c r="K32" s="40" t="s">
        <v>17</v>
      </c>
      <c r="L32" s="529"/>
      <c r="M32" s="530"/>
      <c r="N32" s="527" t="str">
        <f t="shared" si="2"/>
        <v/>
      </c>
      <c r="O32" s="528"/>
      <c r="P32" s="528"/>
      <c r="Q32" s="35" t="s">
        <v>17</v>
      </c>
      <c r="R32" s="538"/>
      <c r="S32" s="539"/>
      <c r="T32" s="539"/>
      <c r="U32" s="539"/>
      <c r="V32" s="540"/>
      <c r="Z32" s="146"/>
      <c r="AF32" s="62"/>
      <c r="AG32" s="62"/>
    </row>
    <row r="33" spans="1:33" ht="18" customHeight="1" x14ac:dyDescent="0.15">
      <c r="A33" s="535"/>
      <c r="B33" s="536"/>
      <c r="C33" s="536"/>
      <c r="D33" s="536"/>
      <c r="E33" s="536"/>
      <c r="F33" s="536"/>
      <c r="G33" s="536"/>
      <c r="H33" s="537"/>
      <c r="I33" s="529"/>
      <c r="J33" s="530"/>
      <c r="K33" s="32" t="s">
        <v>17</v>
      </c>
      <c r="L33" s="529"/>
      <c r="M33" s="530"/>
      <c r="N33" s="527" t="str">
        <f t="shared" si="2"/>
        <v/>
      </c>
      <c r="O33" s="528"/>
      <c r="P33" s="528"/>
      <c r="Q33" s="35" t="s">
        <v>17</v>
      </c>
      <c r="R33" s="538"/>
      <c r="S33" s="539"/>
      <c r="T33" s="539"/>
      <c r="U33" s="539"/>
      <c r="V33" s="540"/>
      <c r="Y33" s="56"/>
    </row>
    <row r="34" spans="1:33" ht="18" customHeight="1" x14ac:dyDescent="0.15">
      <c r="A34" s="302" t="s">
        <v>262</v>
      </c>
      <c r="B34" s="303"/>
      <c r="C34" s="303"/>
      <c r="D34" s="303"/>
      <c r="E34" s="303"/>
      <c r="F34" s="303"/>
      <c r="G34" s="303"/>
      <c r="H34" s="304"/>
      <c r="I34" s="529">
        <v>0</v>
      </c>
      <c r="J34" s="530"/>
      <c r="K34" s="40" t="s">
        <v>17</v>
      </c>
      <c r="L34" s="529">
        <v>0</v>
      </c>
      <c r="M34" s="530"/>
      <c r="N34" s="527">
        <f>IF(I34="","",I34*L34)</f>
        <v>0</v>
      </c>
      <c r="O34" s="528"/>
      <c r="P34" s="528"/>
      <c r="Q34" s="35" t="s">
        <v>17</v>
      </c>
      <c r="R34" s="538"/>
      <c r="S34" s="539"/>
      <c r="T34" s="539"/>
      <c r="U34" s="539"/>
      <c r="V34" s="540"/>
      <c r="Y34" s="56"/>
    </row>
    <row r="35" spans="1:33" ht="18" customHeight="1" x14ac:dyDescent="0.15">
      <c r="A35" s="307" t="s">
        <v>209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40"/>
      <c r="N35" s="527">
        <f>IF(SUM(N14:P34)=0,"",SUM(N14:P34))</f>
        <v>188000</v>
      </c>
      <c r="O35" s="528"/>
      <c r="P35" s="528"/>
      <c r="Q35" s="35" t="s">
        <v>17</v>
      </c>
      <c r="R35" s="384"/>
      <c r="S35" s="385"/>
      <c r="T35" s="385"/>
      <c r="U35" s="385"/>
      <c r="V35" s="386"/>
    </row>
    <row r="36" spans="1:33" ht="18" customHeight="1" x14ac:dyDescent="0.15">
      <c r="A36" s="307" t="s">
        <v>208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40"/>
      <c r="N36" s="291">
        <v>500000</v>
      </c>
      <c r="O36" s="292"/>
      <c r="P36" s="292"/>
      <c r="Q36" s="35" t="s">
        <v>17</v>
      </c>
      <c r="R36" s="167"/>
      <c r="S36" s="168"/>
      <c r="T36" s="168"/>
      <c r="U36" s="168"/>
      <c r="V36" s="169"/>
    </row>
    <row r="37" spans="1:33" ht="18" customHeight="1" x14ac:dyDescent="0.15">
      <c r="A37" s="307" t="s">
        <v>207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40"/>
      <c r="N37" s="529">
        <v>188000</v>
      </c>
      <c r="O37" s="530"/>
      <c r="P37" s="530"/>
      <c r="Q37" s="35" t="s">
        <v>17</v>
      </c>
      <c r="R37" s="384"/>
      <c r="S37" s="385"/>
      <c r="T37" s="385"/>
      <c r="U37" s="385"/>
      <c r="V37" s="386"/>
      <c r="Y37" s="56">
        <f>IF(N35="",0,N35)</f>
        <v>188000</v>
      </c>
      <c r="Z37" s="148">
        <f>IF(N35="",0,AG37-N37)</f>
        <v>0</v>
      </c>
      <c r="AG37" s="193">
        <f>IF(Y37&gt;500000,500000,Y37)</f>
        <v>188000</v>
      </c>
    </row>
    <row r="47" spans="1:33" ht="18" customHeight="1" x14ac:dyDescent="0.15">
      <c r="Z47" s="27"/>
    </row>
    <row r="48" spans="1:33" ht="18" customHeight="1" x14ac:dyDescent="0.15">
      <c r="Z48" s="27"/>
    </row>
    <row r="49" spans="26:26" ht="18" customHeight="1" x14ac:dyDescent="0.15">
      <c r="Z49" s="27"/>
    </row>
  </sheetData>
  <mergeCells count="154">
    <mergeCell ref="T4:V4"/>
    <mergeCell ref="A5:B5"/>
    <mergeCell ref="D5:E5"/>
    <mergeCell ref="G5:H5"/>
    <mergeCell ref="J5:P5"/>
    <mergeCell ref="Q5:R5"/>
    <mergeCell ref="T5:U5"/>
    <mergeCell ref="C1:D1"/>
    <mergeCell ref="E1:F1"/>
    <mergeCell ref="G1:H1"/>
    <mergeCell ref="I1:V1"/>
    <mergeCell ref="A3:C4"/>
    <mergeCell ref="D3:F4"/>
    <mergeCell ref="G3:I4"/>
    <mergeCell ref="J3:P4"/>
    <mergeCell ref="Q3:V3"/>
    <mergeCell ref="Q4:S4"/>
    <mergeCell ref="A6:V6"/>
    <mergeCell ref="A7:B10"/>
    <mergeCell ref="C7:F7"/>
    <mergeCell ref="G7:N7"/>
    <mergeCell ref="O7:R7"/>
    <mergeCell ref="S7:U7"/>
    <mergeCell ref="C8:F10"/>
    <mergeCell ref="G8:J8"/>
    <mergeCell ref="K8:M8"/>
    <mergeCell ref="O8:R8"/>
    <mergeCell ref="S8:U8"/>
    <mergeCell ref="G9:J9"/>
    <mergeCell ref="K9:M9"/>
    <mergeCell ref="O9:R9"/>
    <mergeCell ref="S9:U9"/>
    <mergeCell ref="G10:J10"/>
    <mergeCell ref="K10:M10"/>
    <mergeCell ref="O10:R10"/>
    <mergeCell ref="S10:U10"/>
    <mergeCell ref="A13:H13"/>
    <mergeCell ref="I13:K13"/>
    <mergeCell ref="L13:M13"/>
    <mergeCell ref="N13:Q13"/>
    <mergeCell ref="R13:V13"/>
    <mergeCell ref="A14:H14"/>
    <mergeCell ref="I14:J14"/>
    <mergeCell ref="L14:M14"/>
    <mergeCell ref="N14:P14"/>
    <mergeCell ref="R14:V14"/>
    <mergeCell ref="A15:H15"/>
    <mergeCell ref="I15:J15"/>
    <mergeCell ref="L15:M15"/>
    <mergeCell ref="N15:P15"/>
    <mergeCell ref="R15:V15"/>
    <mergeCell ref="A16:H16"/>
    <mergeCell ref="I16:J16"/>
    <mergeCell ref="L16:M16"/>
    <mergeCell ref="N16:P16"/>
    <mergeCell ref="R16:V16"/>
    <mergeCell ref="A17:H17"/>
    <mergeCell ref="I17:J17"/>
    <mergeCell ref="L17:M17"/>
    <mergeCell ref="N17:P17"/>
    <mergeCell ref="R17:V17"/>
    <mergeCell ref="A18:H18"/>
    <mergeCell ref="I18:J18"/>
    <mergeCell ref="L18:M18"/>
    <mergeCell ref="N18:P18"/>
    <mergeCell ref="R18:V18"/>
    <mergeCell ref="A19:H19"/>
    <mergeCell ref="I19:J19"/>
    <mergeCell ref="L19:M19"/>
    <mergeCell ref="N19:P19"/>
    <mergeCell ref="R19:V19"/>
    <mergeCell ref="A20:H20"/>
    <mergeCell ref="I20:J20"/>
    <mergeCell ref="L20:M20"/>
    <mergeCell ref="N20:P20"/>
    <mergeCell ref="R20:V20"/>
    <mergeCell ref="A21:H21"/>
    <mergeCell ref="I21:J21"/>
    <mergeCell ref="L21:M21"/>
    <mergeCell ref="N21:P21"/>
    <mergeCell ref="R21:V21"/>
    <mergeCell ref="A22:H22"/>
    <mergeCell ref="I22:J22"/>
    <mergeCell ref="L22:M22"/>
    <mergeCell ref="N22:P22"/>
    <mergeCell ref="R22:V22"/>
    <mergeCell ref="A23:H23"/>
    <mergeCell ref="I23:J23"/>
    <mergeCell ref="L23:M23"/>
    <mergeCell ref="N23:P23"/>
    <mergeCell ref="R23:V23"/>
    <mergeCell ref="A24:H24"/>
    <mergeCell ref="I24:J24"/>
    <mergeCell ref="L24:M24"/>
    <mergeCell ref="N24:P24"/>
    <mergeCell ref="R24:V24"/>
    <mergeCell ref="A25:H25"/>
    <mergeCell ref="I25:J25"/>
    <mergeCell ref="L25:M25"/>
    <mergeCell ref="N25:P25"/>
    <mergeCell ref="R25:V25"/>
    <mergeCell ref="A26:H26"/>
    <mergeCell ref="I26:J26"/>
    <mergeCell ref="L26:M26"/>
    <mergeCell ref="N26:P26"/>
    <mergeCell ref="R26:V26"/>
    <mergeCell ref="A27:H27"/>
    <mergeCell ref="I27:J27"/>
    <mergeCell ref="L27:M27"/>
    <mergeCell ref="N27:P27"/>
    <mergeCell ref="R27:V27"/>
    <mergeCell ref="A28:H28"/>
    <mergeCell ref="I28:J28"/>
    <mergeCell ref="L28:M28"/>
    <mergeCell ref="N28:P28"/>
    <mergeCell ref="R28:V28"/>
    <mergeCell ref="A29:H29"/>
    <mergeCell ref="I29:J29"/>
    <mergeCell ref="L29:M29"/>
    <mergeCell ref="N29:P29"/>
    <mergeCell ref="R29:V29"/>
    <mergeCell ref="A30:H30"/>
    <mergeCell ref="I30:J30"/>
    <mergeCell ref="L30:M30"/>
    <mergeCell ref="N30:P30"/>
    <mergeCell ref="R30:V30"/>
    <mergeCell ref="A31:H31"/>
    <mergeCell ref="I31:J31"/>
    <mergeCell ref="L31:M31"/>
    <mergeCell ref="N31:P31"/>
    <mergeCell ref="R31:V31"/>
    <mergeCell ref="A32:H32"/>
    <mergeCell ref="I32:J32"/>
    <mergeCell ref="L32:M32"/>
    <mergeCell ref="N32:P32"/>
    <mergeCell ref="R32:V32"/>
    <mergeCell ref="A35:M35"/>
    <mergeCell ref="N35:P35"/>
    <mergeCell ref="R35:V35"/>
    <mergeCell ref="A36:M36"/>
    <mergeCell ref="N36:P36"/>
    <mergeCell ref="A37:M37"/>
    <mergeCell ref="N37:P37"/>
    <mergeCell ref="R37:V37"/>
    <mergeCell ref="A33:H33"/>
    <mergeCell ref="I33:J33"/>
    <mergeCell ref="L33:M33"/>
    <mergeCell ref="N33:P33"/>
    <mergeCell ref="R33:V33"/>
    <mergeCell ref="A34:H34"/>
    <mergeCell ref="I34:J34"/>
    <mergeCell ref="L34:M34"/>
    <mergeCell ref="N34:P34"/>
    <mergeCell ref="R34:V3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9"/>
  <sheetViews>
    <sheetView showGridLines="0" zoomScale="90" zoomScaleNormal="90" zoomScaleSheetLayoutView="96" workbookViewId="0">
      <selection activeCell="AY14" sqref="AY14"/>
    </sheetView>
  </sheetViews>
  <sheetFormatPr defaultColWidth="2.625" defaultRowHeight="13.5" x14ac:dyDescent="0.4"/>
  <cols>
    <col min="1" max="17" width="2.625" style="65" customWidth="1"/>
    <col min="18" max="18" width="2.25" style="65" customWidth="1"/>
    <col min="19" max="16384" width="2.625" style="65"/>
  </cols>
  <sheetData>
    <row r="1" spans="1:34" ht="13.5" customHeight="1" x14ac:dyDescent="0.4">
      <c r="F1" s="66"/>
      <c r="G1" s="66"/>
      <c r="H1" s="66"/>
      <c r="I1" s="466" t="s">
        <v>80</v>
      </c>
      <c r="J1" s="466"/>
      <c r="K1" s="66"/>
      <c r="L1" s="66"/>
      <c r="M1" s="66"/>
      <c r="N1" s="66"/>
      <c r="O1" s="466" t="s">
        <v>81</v>
      </c>
      <c r="P1" s="466"/>
      <c r="Q1" s="66"/>
      <c r="R1" s="66"/>
      <c r="S1" s="66"/>
      <c r="U1" s="466" t="s">
        <v>82</v>
      </c>
      <c r="V1" s="466"/>
    </row>
    <row r="2" spans="1:34" ht="13.5" customHeight="1" x14ac:dyDescent="0.4">
      <c r="F2" s="66"/>
      <c r="G2" s="66"/>
      <c r="H2" s="66"/>
      <c r="I2" s="466"/>
      <c r="J2" s="466"/>
      <c r="K2" s="66"/>
      <c r="L2" s="66"/>
      <c r="M2" s="66"/>
      <c r="N2" s="66"/>
      <c r="O2" s="466"/>
      <c r="P2" s="466"/>
      <c r="Q2" s="66"/>
      <c r="R2" s="66"/>
      <c r="S2" s="66"/>
      <c r="U2" s="466"/>
      <c r="V2" s="466"/>
    </row>
    <row r="3" spans="1:34" ht="13.5" customHeight="1" x14ac:dyDescent="0.15">
      <c r="F3" s="66"/>
      <c r="G3" s="66"/>
      <c r="H3" s="66"/>
      <c r="I3" s="67"/>
      <c r="J3" s="67"/>
      <c r="K3" s="66"/>
      <c r="L3" s="66"/>
      <c r="M3" s="66"/>
      <c r="N3" s="66"/>
      <c r="O3" s="67"/>
      <c r="P3" s="67"/>
      <c r="Q3" s="66"/>
      <c r="R3" s="66"/>
      <c r="S3" s="66"/>
      <c r="U3" s="67"/>
      <c r="V3" s="67"/>
      <c r="AH3" s="23"/>
    </row>
    <row r="4" spans="1:34" ht="13.5" customHeight="1" x14ac:dyDescent="0.4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</row>
    <row r="5" spans="1:34" ht="18" customHeight="1" x14ac:dyDescent="0.4">
      <c r="B5" s="183"/>
      <c r="C5" s="467" t="s">
        <v>83</v>
      </c>
      <c r="D5" s="468"/>
      <c r="E5" s="468"/>
      <c r="F5" s="468"/>
      <c r="G5" s="462" t="s">
        <v>84</v>
      </c>
      <c r="H5" s="463"/>
      <c r="I5" s="462" t="s">
        <v>85</v>
      </c>
      <c r="J5" s="463"/>
      <c r="K5" s="462" t="s">
        <v>86</v>
      </c>
      <c r="L5" s="463"/>
      <c r="M5" s="462" t="s">
        <v>87</v>
      </c>
      <c r="N5" s="463"/>
      <c r="O5" s="462" t="s">
        <v>84</v>
      </c>
      <c r="P5" s="463"/>
      <c r="Q5" s="462" t="s">
        <v>85</v>
      </c>
      <c r="R5" s="463"/>
      <c r="S5" s="462" t="s">
        <v>88</v>
      </c>
      <c r="T5" s="463"/>
      <c r="U5" s="462" t="s">
        <v>87</v>
      </c>
      <c r="V5" s="463"/>
      <c r="W5" s="462" t="s">
        <v>84</v>
      </c>
      <c r="X5" s="463"/>
      <c r="Y5" s="462" t="s">
        <v>85</v>
      </c>
      <c r="Z5" s="463"/>
      <c r="AA5" s="464" t="s">
        <v>78</v>
      </c>
      <c r="AB5" s="463"/>
    </row>
    <row r="6" spans="1:34" ht="16.5" customHeight="1" x14ac:dyDescent="0.4">
      <c r="B6" s="183"/>
      <c r="C6" s="469"/>
      <c r="D6" s="470"/>
      <c r="E6" s="470"/>
      <c r="F6" s="470"/>
      <c r="G6" s="473"/>
      <c r="H6" s="474"/>
      <c r="I6" s="473"/>
      <c r="J6" s="474"/>
      <c r="K6" s="473"/>
      <c r="L6" s="474"/>
      <c r="M6" s="473"/>
      <c r="N6" s="474"/>
      <c r="O6" s="473"/>
      <c r="P6" s="474"/>
      <c r="Q6" s="465"/>
      <c r="R6" s="460"/>
      <c r="S6" s="465"/>
      <c r="T6" s="460"/>
      <c r="U6" s="465"/>
      <c r="V6" s="460"/>
      <c r="W6" s="465"/>
      <c r="X6" s="460"/>
      <c r="Y6" s="465"/>
      <c r="Z6" s="460"/>
      <c r="AA6" s="459"/>
      <c r="AB6" s="460"/>
    </row>
    <row r="7" spans="1:34" ht="15.75" customHeight="1" x14ac:dyDescent="0.4">
      <c r="B7" s="183"/>
      <c r="C7" s="471"/>
      <c r="D7" s="472"/>
      <c r="E7" s="472"/>
      <c r="F7" s="472"/>
      <c r="G7" s="475"/>
      <c r="H7" s="476"/>
      <c r="I7" s="475"/>
      <c r="J7" s="476"/>
      <c r="K7" s="475"/>
      <c r="L7" s="476"/>
      <c r="M7" s="475"/>
      <c r="N7" s="476"/>
      <c r="O7" s="475"/>
      <c r="P7" s="476"/>
      <c r="Q7" s="454"/>
      <c r="R7" s="455"/>
      <c r="S7" s="454"/>
      <c r="T7" s="455"/>
      <c r="U7" s="454"/>
      <c r="V7" s="455"/>
      <c r="W7" s="454"/>
      <c r="X7" s="455"/>
      <c r="Y7" s="454"/>
      <c r="Z7" s="455"/>
      <c r="AA7" s="461"/>
      <c r="AB7" s="455"/>
    </row>
    <row r="8" spans="1:34" ht="13.5" customHeight="1" x14ac:dyDescent="0.4">
      <c r="B8" s="183"/>
      <c r="C8" s="183"/>
      <c r="D8" s="183"/>
      <c r="E8" s="183"/>
      <c r="F8" s="183"/>
      <c r="G8" s="69"/>
      <c r="H8" s="69"/>
      <c r="I8" s="69"/>
      <c r="J8" s="69"/>
      <c r="K8" s="69"/>
      <c r="L8" s="69"/>
      <c r="M8" s="69"/>
      <c r="N8" s="69"/>
      <c r="O8" s="69"/>
      <c r="P8" s="69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</row>
    <row r="9" spans="1:34" ht="13.5" customHeight="1" x14ac:dyDescent="0.4"/>
    <row r="10" spans="1:34" ht="23.25" customHeight="1" x14ac:dyDescent="0.4">
      <c r="C10" s="400" t="str">
        <f>'報告書 記入例'!C1</f>
        <v>令和</v>
      </c>
      <c r="D10" s="400"/>
      <c r="E10" s="568" t="str">
        <f>IF('報告書 記入例'!E1="","",'報告書 記入例'!E1)</f>
        <v>○</v>
      </c>
      <c r="F10" s="568"/>
      <c r="G10" s="141" t="s">
        <v>210</v>
      </c>
      <c r="H10" s="141"/>
      <c r="I10" s="141"/>
      <c r="J10" s="142"/>
      <c r="K10" s="142"/>
      <c r="L10" s="142"/>
      <c r="M10" s="142"/>
      <c r="N10" s="142"/>
      <c r="O10" s="142"/>
      <c r="P10" s="142"/>
      <c r="Q10" s="142"/>
      <c r="R10" s="142"/>
      <c r="S10" s="174"/>
      <c r="U10" s="183"/>
      <c r="V10" s="183"/>
      <c r="W10" s="183"/>
      <c r="X10" s="183"/>
      <c r="Y10" s="183" t="s">
        <v>89</v>
      </c>
    </row>
    <row r="11" spans="1:34" ht="13.5" customHeight="1" x14ac:dyDescent="0.4"/>
    <row r="12" spans="1:34" ht="13.5" customHeight="1" x14ac:dyDescent="0.4">
      <c r="T12" s="458" t="str">
        <f>'報告書 記入例'!K3</f>
        <v>令和</v>
      </c>
      <c r="U12" s="458"/>
      <c r="V12" s="456"/>
      <c r="W12" s="456"/>
      <c r="X12" s="106" t="s">
        <v>90</v>
      </c>
      <c r="Y12" s="456"/>
      <c r="Z12" s="456"/>
      <c r="AA12" s="106" t="s">
        <v>4</v>
      </c>
      <c r="AB12" s="456"/>
      <c r="AC12" s="456"/>
      <c r="AD12" s="106" t="s">
        <v>2</v>
      </c>
      <c r="AE12" s="106"/>
    </row>
    <row r="13" spans="1:34" ht="13.5" customHeight="1" x14ac:dyDescent="0.4"/>
    <row r="14" spans="1:34" ht="13.5" customHeight="1" x14ac:dyDescent="0.4">
      <c r="A14" s="457" t="s">
        <v>91</v>
      </c>
      <c r="B14" s="457"/>
      <c r="C14" s="457"/>
      <c r="D14" s="457"/>
      <c r="E14" s="457"/>
      <c r="F14" s="457"/>
      <c r="G14" s="457"/>
      <c r="H14" s="457"/>
      <c r="I14" s="457"/>
      <c r="J14" s="457"/>
    </row>
    <row r="15" spans="1:34" ht="13.5" customHeight="1" x14ac:dyDescent="0.4">
      <c r="P15" s="394" t="s">
        <v>123</v>
      </c>
      <c r="Q15" s="394"/>
      <c r="R15" s="394"/>
      <c r="S15" s="394"/>
      <c r="T15" s="567" t="str">
        <f>IF('報告書 記入例'!K7="","",'報告書 記入例'!K7)</f>
        <v>名取市○○○○丁目○番○号</v>
      </c>
      <c r="U15" s="567"/>
      <c r="V15" s="567"/>
      <c r="W15" s="567"/>
      <c r="X15" s="567"/>
      <c r="Y15" s="567"/>
      <c r="Z15" s="567"/>
      <c r="AA15" s="567"/>
      <c r="AB15" s="567"/>
      <c r="AC15" s="567"/>
      <c r="AD15" s="567"/>
      <c r="AE15" s="567"/>
    </row>
    <row r="16" spans="1:34" ht="16.5" customHeight="1" x14ac:dyDescent="0.4">
      <c r="P16" s="394" t="s">
        <v>10</v>
      </c>
      <c r="Q16" s="394"/>
      <c r="R16" s="394"/>
      <c r="S16" s="394"/>
      <c r="T16" s="567" t="str">
        <f>IF('報告書 記入例'!K8="","",'報告書 記入例'!K8)</f>
        <v>○○○○会</v>
      </c>
      <c r="U16" s="567"/>
      <c r="V16" s="567"/>
      <c r="W16" s="567"/>
      <c r="X16" s="567"/>
      <c r="Y16" s="567"/>
      <c r="Z16" s="567"/>
      <c r="AA16" s="567"/>
      <c r="AB16" s="567"/>
      <c r="AC16" s="567"/>
      <c r="AD16" s="567"/>
      <c r="AE16" s="567"/>
    </row>
    <row r="17" spans="1:31" ht="15.75" customHeight="1" x14ac:dyDescent="0.4">
      <c r="P17" s="394" t="s">
        <v>124</v>
      </c>
      <c r="Q17" s="394"/>
      <c r="R17" s="394"/>
      <c r="S17" s="394"/>
      <c r="T17" s="567" t="str">
        <f>IF('報告書 記入例'!L9="","",'報告書 記入例'!L9)</f>
        <v>会長</v>
      </c>
      <c r="U17" s="567"/>
      <c r="V17" s="567"/>
      <c r="W17" s="567" t="str">
        <f>IF('報告書 記入例'!P9="","",'報告書 記入例'!P9)</f>
        <v>○○　○○</v>
      </c>
      <c r="X17" s="567"/>
      <c r="Y17" s="567"/>
      <c r="Z17" s="567"/>
      <c r="AA17" s="567"/>
      <c r="AB17" s="567"/>
      <c r="AC17" s="105" t="s">
        <v>140</v>
      </c>
      <c r="AD17" s="105"/>
      <c r="AE17" s="104"/>
    </row>
    <row r="18" spans="1:31" ht="15.75" customHeight="1" x14ac:dyDescent="0.4">
      <c r="O18" s="387" t="s">
        <v>139</v>
      </c>
      <c r="P18" s="387"/>
      <c r="Q18" s="387"/>
      <c r="R18" s="387"/>
      <c r="S18" s="387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</row>
    <row r="19" spans="1:31" ht="13.5" customHeight="1" x14ac:dyDescent="0.4"/>
    <row r="20" spans="1:31" ht="13.5" customHeight="1" x14ac:dyDescent="0.4">
      <c r="A20" s="187" t="s">
        <v>92</v>
      </c>
      <c r="B20" s="451" t="s">
        <v>93</v>
      </c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Q20" s="65" t="s">
        <v>94</v>
      </c>
      <c r="R20" s="451" t="s">
        <v>95</v>
      </c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</row>
    <row r="21" spans="1:31" ht="13.5" customHeight="1" x14ac:dyDescent="0.4">
      <c r="A21" s="396" t="s">
        <v>96</v>
      </c>
      <c r="B21" s="397"/>
      <c r="C21" s="397"/>
      <c r="D21" s="398"/>
      <c r="E21" s="452"/>
      <c r="F21" s="453"/>
      <c r="G21" s="452"/>
      <c r="H21" s="453"/>
      <c r="I21" s="452"/>
      <c r="J21" s="453"/>
      <c r="K21" s="452"/>
      <c r="L21" s="453"/>
      <c r="M21" s="452"/>
      <c r="N21" s="453"/>
      <c r="O21" s="183"/>
      <c r="Q21" s="396" t="s">
        <v>97</v>
      </c>
      <c r="R21" s="397"/>
      <c r="S21" s="397"/>
      <c r="T21" s="398"/>
      <c r="U21" s="559" t="s">
        <v>235</v>
      </c>
      <c r="V21" s="560"/>
      <c r="W21" s="560"/>
      <c r="X21" s="560"/>
      <c r="Y21" s="563" t="s">
        <v>256</v>
      </c>
      <c r="Z21" s="563"/>
      <c r="AA21" s="560" t="s">
        <v>257</v>
      </c>
      <c r="AB21" s="560"/>
      <c r="AC21" s="560"/>
      <c r="AD21" s="563" t="s">
        <v>258</v>
      </c>
      <c r="AE21" s="565"/>
    </row>
    <row r="22" spans="1:31" ht="13.5" customHeight="1" x14ac:dyDescent="0.4">
      <c r="A22" s="399"/>
      <c r="B22" s="400"/>
      <c r="C22" s="400"/>
      <c r="D22" s="401"/>
      <c r="E22" s="454"/>
      <c r="F22" s="455"/>
      <c r="G22" s="454"/>
      <c r="H22" s="455"/>
      <c r="I22" s="454"/>
      <c r="J22" s="455"/>
      <c r="K22" s="454"/>
      <c r="L22" s="455"/>
      <c r="M22" s="454"/>
      <c r="N22" s="455"/>
      <c r="O22" s="183"/>
      <c r="Q22" s="399"/>
      <c r="R22" s="400"/>
      <c r="S22" s="400"/>
      <c r="T22" s="401"/>
      <c r="U22" s="561"/>
      <c r="V22" s="562"/>
      <c r="W22" s="562"/>
      <c r="X22" s="562"/>
      <c r="Y22" s="564"/>
      <c r="Z22" s="564"/>
      <c r="AA22" s="562"/>
      <c r="AB22" s="562"/>
      <c r="AC22" s="562"/>
      <c r="AD22" s="564"/>
      <c r="AE22" s="566"/>
    </row>
    <row r="23" spans="1:31" ht="13.5" customHeight="1" x14ac:dyDescent="0.4">
      <c r="Q23" s="396" t="s">
        <v>98</v>
      </c>
      <c r="R23" s="397"/>
      <c r="S23" s="397"/>
      <c r="T23" s="398"/>
      <c r="U23" s="73">
        <v>1</v>
      </c>
      <c r="V23" s="397" t="s">
        <v>99</v>
      </c>
      <c r="W23" s="398"/>
      <c r="X23" s="396" t="s">
        <v>100</v>
      </c>
      <c r="Y23" s="398"/>
      <c r="Z23" s="553">
        <v>0</v>
      </c>
      <c r="AA23" s="554"/>
      <c r="AB23" s="554"/>
      <c r="AC23" s="554"/>
      <c r="AD23" s="554"/>
      <c r="AE23" s="555"/>
    </row>
    <row r="24" spans="1:31" ht="13.5" customHeight="1" x14ac:dyDescent="0.4">
      <c r="Q24" s="399"/>
      <c r="R24" s="400"/>
      <c r="S24" s="400"/>
      <c r="T24" s="401"/>
      <c r="U24" s="74">
        <v>2</v>
      </c>
      <c r="V24" s="400" t="s">
        <v>101</v>
      </c>
      <c r="W24" s="401"/>
      <c r="X24" s="399" t="s">
        <v>102</v>
      </c>
      <c r="Y24" s="401"/>
      <c r="Z24" s="556"/>
      <c r="AA24" s="557"/>
      <c r="AB24" s="557"/>
      <c r="AC24" s="557"/>
      <c r="AD24" s="557"/>
      <c r="AE24" s="558"/>
    </row>
    <row r="25" spans="1:31" ht="13.5" customHeight="1" x14ac:dyDescent="0.4">
      <c r="Q25" s="434" t="s">
        <v>122</v>
      </c>
      <c r="R25" s="397"/>
      <c r="S25" s="397"/>
      <c r="T25" s="398"/>
      <c r="U25" s="547" t="s">
        <v>259</v>
      </c>
      <c r="V25" s="548"/>
      <c r="W25" s="548"/>
      <c r="X25" s="548"/>
      <c r="Y25" s="548"/>
      <c r="Z25" s="548"/>
      <c r="AA25" s="548"/>
      <c r="AB25" s="548"/>
      <c r="AC25" s="548"/>
      <c r="AD25" s="548"/>
      <c r="AE25" s="549"/>
    </row>
    <row r="26" spans="1:31" ht="13.5" customHeight="1" x14ac:dyDescent="0.4">
      <c r="Q26" s="399"/>
      <c r="R26" s="400"/>
      <c r="S26" s="400"/>
      <c r="T26" s="401"/>
      <c r="U26" s="550"/>
      <c r="V26" s="551"/>
      <c r="W26" s="551"/>
      <c r="X26" s="551"/>
      <c r="Y26" s="551"/>
      <c r="Z26" s="551"/>
      <c r="AA26" s="551"/>
      <c r="AB26" s="551"/>
      <c r="AC26" s="551"/>
      <c r="AD26" s="551"/>
      <c r="AE26" s="552"/>
    </row>
    <row r="27" spans="1:31" ht="8.25" customHeight="1" x14ac:dyDescent="0.4"/>
    <row r="28" spans="1:31" ht="13.5" customHeight="1" x14ac:dyDescent="0.4">
      <c r="A28" s="170"/>
      <c r="B28" s="171"/>
      <c r="C28" s="171"/>
      <c r="D28" s="171"/>
      <c r="E28" s="171"/>
      <c r="F28" s="171"/>
      <c r="G28" s="171"/>
      <c r="H28" s="171"/>
      <c r="I28" s="171"/>
      <c r="J28" s="441" t="s">
        <v>103</v>
      </c>
      <c r="K28" s="441"/>
      <c r="L28" s="171"/>
      <c r="M28" s="171"/>
      <c r="N28" s="171"/>
      <c r="O28" s="171"/>
      <c r="P28" s="171"/>
      <c r="Q28" s="171"/>
      <c r="R28" s="171"/>
      <c r="S28" s="171"/>
      <c r="T28" s="171"/>
      <c r="U28" s="441" t="s">
        <v>104</v>
      </c>
      <c r="V28" s="441"/>
      <c r="W28" s="171"/>
      <c r="X28" s="171"/>
      <c r="Y28" s="171"/>
      <c r="Z28" s="171"/>
      <c r="AA28" s="171"/>
      <c r="AB28" s="171"/>
      <c r="AC28" s="171"/>
      <c r="AD28" s="171"/>
      <c r="AE28" s="172"/>
    </row>
    <row r="29" spans="1:31" ht="8.25" customHeight="1" x14ac:dyDescent="0.4">
      <c r="A29" s="173"/>
      <c r="B29" s="174"/>
      <c r="C29" s="174"/>
      <c r="D29" s="174"/>
      <c r="E29" s="174"/>
      <c r="F29" s="174"/>
      <c r="G29" s="174"/>
      <c r="H29" s="174"/>
      <c r="I29" s="174"/>
      <c r="J29" s="442"/>
      <c r="K29" s="442"/>
      <c r="L29" s="174"/>
      <c r="M29" s="174"/>
      <c r="N29" s="174"/>
      <c r="O29" s="174"/>
      <c r="P29" s="174"/>
      <c r="Q29" s="174"/>
      <c r="R29" s="174"/>
      <c r="S29" s="174"/>
      <c r="T29" s="174"/>
      <c r="U29" s="442"/>
      <c r="V29" s="442"/>
      <c r="W29" s="174"/>
      <c r="X29" s="174"/>
      <c r="Y29" s="174"/>
      <c r="Z29" s="174"/>
      <c r="AA29" s="174"/>
      <c r="AB29" s="174"/>
      <c r="AC29" s="174"/>
      <c r="AD29" s="174"/>
      <c r="AE29" s="175"/>
    </row>
    <row r="30" spans="1:31" ht="13.5" customHeight="1" x14ac:dyDescent="0.4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8"/>
    </row>
    <row r="31" spans="1:31" ht="18" customHeight="1" x14ac:dyDescent="0.4">
      <c r="A31" s="83"/>
      <c r="B31" s="84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5"/>
    </row>
    <row r="32" spans="1:31" ht="18" customHeight="1" x14ac:dyDescent="0.4">
      <c r="A32" s="83"/>
      <c r="B32" s="84"/>
      <c r="C32" s="84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5"/>
    </row>
    <row r="33" spans="1:32" ht="18" customHeight="1" x14ac:dyDescent="0.4">
      <c r="A33" s="83"/>
      <c r="B33" s="84"/>
      <c r="C33" s="84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5"/>
    </row>
    <row r="34" spans="1:32" ht="18" customHeight="1" x14ac:dyDescent="0.15">
      <c r="A34" s="83"/>
      <c r="B34" s="84"/>
      <c r="V34" s="84"/>
      <c r="W34" s="84"/>
      <c r="X34" s="84"/>
      <c r="Y34" s="86"/>
      <c r="Z34" s="86"/>
      <c r="AA34" s="87"/>
      <c r="AB34" s="87"/>
      <c r="AC34" s="87"/>
      <c r="AD34" s="87"/>
      <c r="AE34" s="85"/>
    </row>
    <row r="35" spans="1:32" ht="21" customHeight="1" x14ac:dyDescent="0.15">
      <c r="A35" s="83"/>
      <c r="B35" s="88"/>
      <c r="C35" s="84"/>
      <c r="D35" s="84"/>
      <c r="E35" s="84"/>
      <c r="F35" s="89"/>
      <c r="G35" s="90"/>
      <c r="H35" s="90"/>
      <c r="I35" s="91"/>
      <c r="J35" s="91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90"/>
      <c r="W35" s="90"/>
      <c r="X35" s="90"/>
      <c r="Y35" s="90"/>
      <c r="Z35" s="84"/>
      <c r="AA35" s="84"/>
      <c r="AB35" s="84"/>
      <c r="AC35" s="84"/>
      <c r="AD35" s="84"/>
      <c r="AE35" s="85"/>
    </row>
    <row r="36" spans="1:32" ht="21" customHeight="1" x14ac:dyDescent="0.15">
      <c r="A36" s="83"/>
      <c r="B36" s="90"/>
      <c r="C36" s="92"/>
      <c r="D36" s="92"/>
      <c r="E36" s="92"/>
      <c r="F36" s="92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84"/>
      <c r="AA36" s="84"/>
      <c r="AB36" s="84"/>
      <c r="AC36" s="84"/>
      <c r="AD36" s="84"/>
      <c r="AE36" s="85"/>
    </row>
    <row r="37" spans="1:32" ht="21" customHeight="1" x14ac:dyDescent="0.15">
      <c r="A37" s="83"/>
      <c r="B37" s="90"/>
      <c r="C37" s="93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84"/>
      <c r="AA37" s="84"/>
      <c r="AB37" s="84"/>
      <c r="AC37" s="84"/>
      <c r="AD37" s="84"/>
      <c r="AE37" s="85"/>
    </row>
    <row r="38" spans="1:32" ht="21" customHeight="1" x14ac:dyDescent="0.15">
      <c r="A38" s="83"/>
      <c r="B38" s="90"/>
      <c r="C38" s="93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3"/>
      <c r="V38" s="90"/>
      <c r="W38" s="90"/>
      <c r="X38" s="90"/>
      <c r="Y38" s="90"/>
      <c r="Z38" s="84"/>
      <c r="AA38" s="84"/>
      <c r="AB38" s="84"/>
      <c r="AC38" s="84"/>
      <c r="AD38" s="84"/>
      <c r="AE38" s="85"/>
    </row>
    <row r="39" spans="1:32" ht="21" customHeight="1" x14ac:dyDescent="0.15">
      <c r="A39" s="83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84"/>
      <c r="AA39" s="84"/>
      <c r="AB39" s="84"/>
      <c r="AC39" s="84"/>
      <c r="AD39" s="84"/>
      <c r="AE39" s="85"/>
    </row>
    <row r="40" spans="1:32" ht="16.5" customHeight="1" x14ac:dyDescent="0.15">
      <c r="A40" s="83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84"/>
      <c r="AA40" s="84"/>
      <c r="AB40" s="84"/>
      <c r="AC40" s="84"/>
      <c r="AD40" s="84"/>
      <c r="AE40" s="85"/>
    </row>
    <row r="41" spans="1:32" ht="14.25" customHeight="1" x14ac:dyDescent="0.15">
      <c r="A41" s="179"/>
      <c r="B41" s="180"/>
      <c r="C41" s="180"/>
      <c r="D41" s="180"/>
      <c r="E41" s="96"/>
      <c r="F41" s="174"/>
      <c r="G41" s="174"/>
      <c r="H41" s="174"/>
      <c r="I41" s="174"/>
      <c r="J41" s="174"/>
      <c r="K41" s="174"/>
      <c r="L41" s="174"/>
      <c r="M41" s="174"/>
      <c r="N41" s="180"/>
      <c r="O41" s="180"/>
      <c r="P41" s="180"/>
      <c r="Q41" s="180"/>
      <c r="R41" s="180"/>
      <c r="S41" s="180"/>
      <c r="T41" s="96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1"/>
    </row>
    <row r="42" spans="1:32" ht="10.5" customHeight="1" x14ac:dyDescent="0.4">
      <c r="A42" s="18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</row>
    <row r="43" spans="1:32" ht="13.5" customHeight="1" x14ac:dyDescent="0.4">
      <c r="A43" s="396" t="s">
        <v>109</v>
      </c>
      <c r="B43" s="397"/>
      <c r="C43" s="398"/>
      <c r="D43" s="429" t="s">
        <v>110</v>
      </c>
      <c r="E43" s="430"/>
      <c r="F43" s="429" t="s">
        <v>111</v>
      </c>
      <c r="G43" s="430"/>
      <c r="H43" s="429" t="s">
        <v>112</v>
      </c>
      <c r="I43" s="430"/>
      <c r="J43" s="429" t="s">
        <v>113</v>
      </c>
      <c r="K43" s="433"/>
      <c r="L43" s="427" t="s">
        <v>114</v>
      </c>
      <c r="M43" s="428"/>
      <c r="N43" s="429" t="s">
        <v>115</v>
      </c>
      <c r="O43" s="430"/>
      <c r="P43" s="429" t="s">
        <v>116</v>
      </c>
      <c r="Q43" s="430"/>
      <c r="R43" s="431" t="s">
        <v>117</v>
      </c>
      <c r="S43" s="432"/>
      <c r="T43" s="185"/>
      <c r="U43" s="99"/>
      <c r="V43" s="99"/>
      <c r="W43" s="186"/>
      <c r="X43" s="185"/>
      <c r="Y43" s="99"/>
      <c r="Z43" s="99"/>
      <c r="AA43" s="186"/>
      <c r="AB43" s="99"/>
      <c r="AC43" s="99"/>
      <c r="AD43" s="99"/>
      <c r="AE43" s="186"/>
    </row>
    <row r="44" spans="1:32" ht="13.5" customHeight="1" x14ac:dyDescent="0.4">
      <c r="A44" s="412"/>
      <c r="B44" s="413"/>
      <c r="C44" s="414"/>
      <c r="D44" s="396"/>
      <c r="E44" s="398"/>
      <c r="F44" s="396"/>
      <c r="G44" s="398"/>
      <c r="H44" s="396"/>
      <c r="I44" s="398"/>
      <c r="J44" s="396"/>
      <c r="K44" s="398"/>
      <c r="L44" s="396"/>
      <c r="M44" s="398"/>
      <c r="N44" s="396"/>
      <c r="O44" s="398"/>
      <c r="P44" s="396"/>
      <c r="Q44" s="398"/>
      <c r="R44" s="408"/>
      <c r="S44" s="409"/>
      <c r="T44" s="182"/>
      <c r="U44" s="183"/>
      <c r="V44" s="183"/>
      <c r="W44" s="184"/>
      <c r="X44" s="182"/>
      <c r="Y44" s="183"/>
      <c r="Z44" s="183"/>
      <c r="AA44" s="184"/>
      <c r="AB44" s="183"/>
      <c r="AC44" s="183"/>
      <c r="AD44" s="183"/>
      <c r="AE44" s="184"/>
    </row>
    <row r="45" spans="1:32" ht="23.25" customHeight="1" x14ac:dyDescent="0.4">
      <c r="A45" s="399"/>
      <c r="B45" s="400"/>
      <c r="C45" s="401"/>
      <c r="D45" s="399"/>
      <c r="E45" s="401"/>
      <c r="F45" s="399"/>
      <c r="G45" s="401"/>
      <c r="H45" s="399"/>
      <c r="I45" s="401"/>
      <c r="J45" s="399"/>
      <c r="K45" s="401"/>
      <c r="L45" s="399"/>
      <c r="M45" s="401"/>
      <c r="N45" s="399"/>
      <c r="O45" s="401"/>
      <c r="P45" s="399"/>
      <c r="Q45" s="401"/>
      <c r="R45" s="410"/>
      <c r="S45" s="411"/>
      <c r="T45" s="173"/>
      <c r="U45" s="174"/>
      <c r="V45" s="174"/>
      <c r="W45" s="175"/>
      <c r="X45" s="173"/>
      <c r="Y45" s="174"/>
      <c r="Z45" s="174"/>
      <c r="AA45" s="175"/>
      <c r="AB45" s="174"/>
      <c r="AC45" s="174"/>
      <c r="AD45" s="174"/>
      <c r="AE45" s="175"/>
    </row>
    <row r="46" spans="1:32" ht="13.5" customHeight="1" x14ac:dyDescent="0.4">
      <c r="A46" s="396" t="s">
        <v>118</v>
      </c>
      <c r="B46" s="397"/>
      <c r="C46" s="398"/>
      <c r="D46" s="402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4"/>
      <c r="R46" s="408" t="s">
        <v>119</v>
      </c>
      <c r="S46" s="409"/>
      <c r="T46" s="396" t="s">
        <v>120</v>
      </c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8"/>
    </row>
    <row r="47" spans="1:32" ht="13.5" customHeight="1" x14ac:dyDescent="0.4">
      <c r="A47" s="399"/>
      <c r="B47" s="400"/>
      <c r="C47" s="401"/>
      <c r="D47" s="405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7"/>
      <c r="R47" s="408"/>
      <c r="S47" s="409"/>
      <c r="T47" s="412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4"/>
    </row>
    <row r="48" spans="1:32" ht="13.5" customHeight="1" x14ac:dyDescent="0.4">
      <c r="A48" s="396" t="s">
        <v>121</v>
      </c>
      <c r="B48" s="397"/>
      <c r="C48" s="398"/>
      <c r="D48" s="421"/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422"/>
      <c r="P48" s="422"/>
      <c r="Q48" s="423"/>
      <c r="R48" s="408"/>
      <c r="S48" s="409"/>
      <c r="T48" s="415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7"/>
    </row>
    <row r="49" spans="1:31" ht="13.5" customHeight="1" x14ac:dyDescent="0.4">
      <c r="A49" s="399"/>
      <c r="B49" s="400"/>
      <c r="C49" s="401"/>
      <c r="D49" s="424"/>
      <c r="E49" s="425"/>
      <c r="F49" s="425"/>
      <c r="G49" s="425"/>
      <c r="H49" s="425"/>
      <c r="I49" s="425"/>
      <c r="J49" s="425"/>
      <c r="K49" s="425"/>
      <c r="L49" s="425"/>
      <c r="M49" s="425"/>
      <c r="N49" s="425"/>
      <c r="O49" s="425"/>
      <c r="P49" s="425"/>
      <c r="Q49" s="426"/>
      <c r="R49" s="410"/>
      <c r="S49" s="411"/>
      <c r="T49" s="418"/>
      <c r="U49" s="419"/>
      <c r="V49" s="419"/>
      <c r="W49" s="419"/>
      <c r="X49" s="419"/>
      <c r="Y49" s="419"/>
      <c r="Z49" s="419"/>
      <c r="AA49" s="419"/>
      <c r="AB49" s="419"/>
      <c r="AC49" s="419"/>
      <c r="AD49" s="419"/>
      <c r="AE49" s="420"/>
    </row>
  </sheetData>
  <mergeCells count="86">
    <mergeCell ref="I1:J2"/>
    <mergeCell ref="O1:P2"/>
    <mergeCell ref="U1:V2"/>
    <mergeCell ref="C5:F7"/>
    <mergeCell ref="G5:H5"/>
    <mergeCell ref="I5:J5"/>
    <mergeCell ref="K5:L5"/>
    <mergeCell ref="M5:N5"/>
    <mergeCell ref="O5:P5"/>
    <mergeCell ref="Q5:R5"/>
    <mergeCell ref="G6:H7"/>
    <mergeCell ref="I6:J7"/>
    <mergeCell ref="K6:L7"/>
    <mergeCell ref="M6:N7"/>
    <mergeCell ref="O6:P7"/>
    <mergeCell ref="Q6:R7"/>
    <mergeCell ref="AA6:AB7"/>
    <mergeCell ref="S5:T5"/>
    <mergeCell ref="U5:V5"/>
    <mergeCell ref="W5:X5"/>
    <mergeCell ref="Y5:Z5"/>
    <mergeCell ref="AA5:AB5"/>
    <mergeCell ref="S6:T7"/>
    <mergeCell ref="U6:V7"/>
    <mergeCell ref="W6:X7"/>
    <mergeCell ref="Y6:Z7"/>
    <mergeCell ref="P17:S17"/>
    <mergeCell ref="T17:V17"/>
    <mergeCell ref="W17:AB17"/>
    <mergeCell ref="C10:D10"/>
    <mergeCell ref="E10:F10"/>
    <mergeCell ref="T12:U12"/>
    <mergeCell ref="V12:W12"/>
    <mergeCell ref="Y12:Z12"/>
    <mergeCell ref="AB12:AC12"/>
    <mergeCell ref="A14:J14"/>
    <mergeCell ref="P15:S15"/>
    <mergeCell ref="T15:AE15"/>
    <mergeCell ref="P16:S16"/>
    <mergeCell ref="T16:AE16"/>
    <mergeCell ref="O18:S18"/>
    <mergeCell ref="B20:N20"/>
    <mergeCell ref="R20:AE20"/>
    <mergeCell ref="A21:D22"/>
    <mergeCell ref="E21:F22"/>
    <mergeCell ref="G21:H22"/>
    <mergeCell ref="I21:J22"/>
    <mergeCell ref="K21:L22"/>
    <mergeCell ref="M21:N22"/>
    <mergeCell ref="Q21:T22"/>
    <mergeCell ref="U21:X22"/>
    <mergeCell ref="Y21:Z22"/>
    <mergeCell ref="AA21:AC22"/>
    <mergeCell ref="AD21:AE22"/>
    <mergeCell ref="Q23:T24"/>
    <mergeCell ref="V23:W23"/>
    <mergeCell ref="X23:Y23"/>
    <mergeCell ref="Z23:AE24"/>
    <mergeCell ref="V24:W24"/>
    <mergeCell ref="X24:Y24"/>
    <mergeCell ref="Q25:T26"/>
    <mergeCell ref="U25:AE26"/>
    <mergeCell ref="J28:K29"/>
    <mergeCell ref="U28:V29"/>
    <mergeCell ref="A43:C45"/>
    <mergeCell ref="D43:E43"/>
    <mergeCell ref="F43:G43"/>
    <mergeCell ref="H43:I43"/>
    <mergeCell ref="J43:K43"/>
    <mergeCell ref="L43:M43"/>
    <mergeCell ref="N43:O43"/>
    <mergeCell ref="P43:Q43"/>
    <mergeCell ref="R43:S45"/>
    <mergeCell ref="D44:E45"/>
    <mergeCell ref="F44:G45"/>
    <mergeCell ref="H44:I45"/>
    <mergeCell ref="R46:S49"/>
    <mergeCell ref="T46:AE49"/>
    <mergeCell ref="A48:C49"/>
    <mergeCell ref="D48:Q49"/>
    <mergeCell ref="J44:K45"/>
    <mergeCell ref="L44:M45"/>
    <mergeCell ref="N44:O45"/>
    <mergeCell ref="P44:Q45"/>
    <mergeCell ref="A46:C47"/>
    <mergeCell ref="D46:Q47"/>
  </mergeCells>
  <phoneticPr fontId="2"/>
  <dataValidations count="2">
    <dataValidation type="list" errorStyle="information" allowBlank="1" showInputMessage="1" showErrorMessage="1" sqref="AD21:AE22">
      <formula1>"本店,支店,出張所"</formula1>
    </dataValidation>
    <dataValidation type="list" errorStyle="information" allowBlank="1" showInputMessage="1" showErrorMessage="1" sqref="Y21">
      <formula1>"銀行,信用金庫,農協"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0"/>
  <sheetViews>
    <sheetView showGridLines="0" zoomScale="90" zoomScaleNormal="90" zoomScaleSheetLayoutView="90" workbookViewId="0">
      <selection activeCell="AY14" sqref="AY14"/>
    </sheetView>
  </sheetViews>
  <sheetFormatPr defaultColWidth="3.5" defaultRowHeight="18" customHeight="1" x14ac:dyDescent="0.15"/>
  <cols>
    <col min="1" max="24" width="3.5" style="1"/>
    <col min="25" max="25" width="8.5" style="64" hidden="1" customWidth="1"/>
    <col min="26" max="16384" width="3.5" style="1"/>
  </cols>
  <sheetData>
    <row r="1" spans="1:25" s="112" customFormat="1" ht="39.75" customHeight="1" x14ac:dyDescent="0.4">
      <c r="A1" s="487" t="s">
        <v>125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Y1" s="114"/>
    </row>
    <row r="2" spans="1:25" ht="23.1" customHeight="1" x14ac:dyDescent="0.15"/>
    <row r="3" spans="1:25" s="115" customFormat="1" ht="24" customHeight="1" x14ac:dyDescent="0.4">
      <c r="K3" s="485" t="str">
        <f>'報告書 記入例'!K3</f>
        <v>令和</v>
      </c>
      <c r="L3" s="485"/>
      <c r="M3" s="486"/>
      <c r="N3" s="486"/>
      <c r="O3" s="116" t="s">
        <v>6</v>
      </c>
      <c r="P3" s="486"/>
      <c r="Q3" s="486"/>
      <c r="R3" s="116" t="s">
        <v>5</v>
      </c>
      <c r="S3" s="486"/>
      <c r="T3" s="486"/>
      <c r="U3" s="116" t="s">
        <v>3</v>
      </c>
      <c r="Y3" s="117"/>
    </row>
    <row r="4" spans="1:25" ht="18" customHeight="1" x14ac:dyDescent="0.15">
      <c r="X4" s="113"/>
    </row>
    <row r="5" spans="1:25" ht="18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7" spans="1:25" ht="28.5" customHeight="1" x14ac:dyDescent="0.15">
      <c r="E7" s="204" t="s">
        <v>127</v>
      </c>
      <c r="F7" s="204"/>
      <c r="G7" s="204"/>
      <c r="H7" s="204" t="s">
        <v>9</v>
      </c>
      <c r="I7" s="204"/>
      <c r="J7" s="204"/>
      <c r="K7" s="575" t="str">
        <f>IF('報告書 記入例'!K7="","",'報告書 記入例'!K7)</f>
        <v>名取市○○○○丁目○番○号</v>
      </c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</row>
    <row r="8" spans="1:25" ht="28.5" customHeight="1" x14ac:dyDescent="0.15">
      <c r="H8" s="204" t="s">
        <v>10</v>
      </c>
      <c r="I8" s="204"/>
      <c r="J8" s="204"/>
      <c r="K8" s="573" t="str">
        <f>IF('報告書 記入例'!K8="","",'報告書 記入例'!K8)</f>
        <v>○○○○会</v>
      </c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</row>
    <row r="9" spans="1:25" ht="28.5" customHeight="1" x14ac:dyDescent="0.15">
      <c r="H9" s="204" t="s">
        <v>11</v>
      </c>
      <c r="I9" s="204"/>
      <c r="J9" s="204"/>
      <c r="K9" s="5"/>
      <c r="L9" s="574" t="str">
        <f>IF('報告書 記入例'!L9="","",'報告書 記入例'!L9)</f>
        <v>会長</v>
      </c>
      <c r="M9" s="574"/>
      <c r="N9" s="574" t="str">
        <f>IF('報告書 記入例'!P9="","",'報告書 記入例'!P9)</f>
        <v>○○　○○</v>
      </c>
      <c r="O9" s="574"/>
      <c r="P9" s="574"/>
      <c r="Q9" s="574"/>
      <c r="R9" s="574"/>
      <c r="S9" s="574"/>
      <c r="T9" s="5" t="s">
        <v>126</v>
      </c>
      <c r="U9" s="5"/>
      <c r="V9" s="5"/>
    </row>
    <row r="10" spans="1:25" ht="12" customHeight="1" x14ac:dyDescent="0.15">
      <c r="H10" s="210" t="s">
        <v>12</v>
      </c>
      <c r="I10" s="210"/>
      <c r="J10" s="210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25" ht="43.5" customHeight="1" x14ac:dyDescent="0.15"/>
    <row r="12" spans="1:25" ht="18" customHeight="1" x14ac:dyDescent="0.15">
      <c r="A12" s="483" t="s">
        <v>128</v>
      </c>
      <c r="B12" s="483"/>
      <c r="C12" s="483"/>
      <c r="D12" s="483"/>
      <c r="E12" s="483"/>
      <c r="F12" s="483"/>
      <c r="G12" s="483"/>
      <c r="H12" s="483"/>
      <c r="I12" s="211" t="str">
        <f>'報告書 記入例'!C1</f>
        <v>令和</v>
      </c>
      <c r="J12" s="211"/>
      <c r="K12" s="153" t="str">
        <f>IF('報告書 記入例'!E1="","",'報告書 記入例'!E1)</f>
        <v>○</v>
      </c>
      <c r="L12" s="211" t="s">
        <v>130</v>
      </c>
      <c r="M12" s="211"/>
      <c r="N12" s="211"/>
      <c r="O12" s="211"/>
      <c r="P12" s="211"/>
      <c r="Q12" s="211"/>
      <c r="R12" s="211"/>
      <c r="S12" s="211"/>
      <c r="T12" s="211"/>
      <c r="U12" s="211"/>
      <c r="V12" s="211"/>
    </row>
    <row r="13" spans="1:25" ht="18" customHeight="1" x14ac:dyDescent="0.15">
      <c r="A13" s="211" t="s">
        <v>129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</row>
    <row r="14" spans="1:25" ht="38.25" customHeight="1" x14ac:dyDescent="0.15">
      <c r="A14" s="204" t="s">
        <v>16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</row>
    <row r="15" spans="1:25" ht="35.25" customHeight="1" x14ac:dyDescent="0.15"/>
    <row r="16" spans="1:25" ht="28.5" customHeight="1" x14ac:dyDescent="0.15">
      <c r="E16" s="204" t="s">
        <v>132</v>
      </c>
      <c r="F16" s="204"/>
      <c r="G16" s="204"/>
      <c r="H16" s="204" t="s">
        <v>9</v>
      </c>
      <c r="I16" s="204"/>
      <c r="J16" s="204"/>
      <c r="K16" s="499" t="s">
        <v>260</v>
      </c>
      <c r="L16" s="499"/>
      <c r="M16" s="499"/>
      <c r="N16" s="499"/>
      <c r="O16" s="499"/>
      <c r="P16" s="499"/>
      <c r="Q16" s="499"/>
      <c r="R16" s="499"/>
      <c r="S16" s="499"/>
      <c r="T16" s="499"/>
      <c r="U16" s="499"/>
      <c r="V16" s="499"/>
    </row>
    <row r="17" spans="1:25" s="108" customFormat="1" ht="28.5" customHeight="1" x14ac:dyDescent="0.15">
      <c r="E17" s="1"/>
      <c r="F17" s="1"/>
      <c r="G17" s="1"/>
      <c r="H17" s="204" t="s">
        <v>131</v>
      </c>
      <c r="I17" s="204"/>
      <c r="J17" s="204"/>
      <c r="K17" s="495" t="s">
        <v>280</v>
      </c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Y17" s="109"/>
    </row>
    <row r="18" spans="1:25" s="108" customFormat="1" ht="23.1" customHeight="1" x14ac:dyDescent="0.15">
      <c r="J18" s="60"/>
      <c r="K18" s="147"/>
      <c r="L18" s="147"/>
      <c r="M18" s="147"/>
      <c r="N18" s="147"/>
      <c r="O18" s="198"/>
      <c r="P18" s="199"/>
      <c r="Q18" s="199"/>
      <c r="R18" s="199"/>
      <c r="S18" s="199"/>
      <c r="T18" s="199"/>
      <c r="U18" s="199"/>
      <c r="V18" s="199"/>
      <c r="Y18" s="109"/>
    </row>
    <row r="19" spans="1:25" s="108" customFormat="1" ht="28.5" customHeight="1" x14ac:dyDescent="0.15">
      <c r="E19" s="477" t="s">
        <v>133</v>
      </c>
      <c r="F19" s="477"/>
      <c r="G19" s="477"/>
      <c r="H19" s="477" t="s">
        <v>134</v>
      </c>
      <c r="I19" s="477"/>
      <c r="J19" s="477"/>
      <c r="K19" s="571" t="str">
        <f>'請求書 記入例'!U21&amp;'請求書 記入例'!Y21&amp;"　"&amp;'請求書 記入例'!AA21&amp;'請求書 記入例'!AD21</f>
        <v>○○銀行　○○○支店</v>
      </c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  <c r="Y19" s="109"/>
    </row>
    <row r="20" spans="1:25" s="108" customFormat="1" ht="28.5" customHeight="1" x14ac:dyDescent="0.15">
      <c r="H20" s="477" t="s">
        <v>135</v>
      </c>
      <c r="I20" s="477"/>
      <c r="J20" s="477"/>
      <c r="K20" s="572" t="s">
        <v>138</v>
      </c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Y20" s="109"/>
    </row>
    <row r="21" spans="1:25" s="108" customFormat="1" ht="28.5" customHeight="1" x14ac:dyDescent="0.15">
      <c r="H21" s="477" t="s">
        <v>136</v>
      </c>
      <c r="I21" s="477"/>
      <c r="J21" s="477"/>
      <c r="K21" s="569">
        <f>IF('請求書 記入例'!$Z$23="","",'請求書 記入例'!$Z$23)</f>
        <v>0</v>
      </c>
      <c r="L21" s="569"/>
      <c r="M21" s="569"/>
      <c r="N21" s="569"/>
      <c r="O21" s="569"/>
      <c r="P21" s="569"/>
      <c r="Q21" s="569"/>
      <c r="R21" s="569"/>
      <c r="S21" s="569"/>
      <c r="T21" s="569"/>
      <c r="U21" s="569"/>
      <c r="V21" s="569"/>
      <c r="Y21" s="109"/>
    </row>
    <row r="22" spans="1:25" s="108" customFormat="1" ht="28.5" customHeight="1" x14ac:dyDescent="0.15">
      <c r="H22" s="477" t="s">
        <v>137</v>
      </c>
      <c r="I22" s="477"/>
      <c r="J22" s="477"/>
      <c r="K22" s="570" t="str">
        <f>'請求書 記入例'!$U$25</f>
        <v>○○○○　○○○○</v>
      </c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Y22" s="109"/>
    </row>
    <row r="23" spans="1:25" s="108" customFormat="1" ht="23.1" customHeight="1" x14ac:dyDescent="0.15">
      <c r="A23" s="107"/>
      <c r="Y23" s="109"/>
    </row>
    <row r="24" spans="1:25" s="108" customFormat="1" ht="23.1" customHeight="1" x14ac:dyDescent="0.15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Y24" s="109"/>
    </row>
    <row r="25" spans="1:25" s="108" customFormat="1" ht="23.1" customHeight="1" x14ac:dyDescent="0.1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Y25" s="109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4">
    <mergeCell ref="E7:G7"/>
    <mergeCell ref="H7:J7"/>
    <mergeCell ref="K7:V7"/>
    <mergeCell ref="A1:V1"/>
    <mergeCell ref="K3:L3"/>
    <mergeCell ref="M3:N3"/>
    <mergeCell ref="P3:Q3"/>
    <mergeCell ref="S3:T3"/>
    <mergeCell ref="E16:G16"/>
    <mergeCell ref="H16:J16"/>
    <mergeCell ref="K16:V16"/>
    <mergeCell ref="H8:J8"/>
    <mergeCell ref="K8:V8"/>
    <mergeCell ref="H9:J9"/>
    <mergeCell ref="L9:M9"/>
    <mergeCell ref="N9:S9"/>
    <mergeCell ref="H10:J10"/>
    <mergeCell ref="K10:V10"/>
    <mergeCell ref="A12:H12"/>
    <mergeCell ref="I12:J12"/>
    <mergeCell ref="L12:V12"/>
    <mergeCell ref="A13:V13"/>
    <mergeCell ref="A14:V14"/>
    <mergeCell ref="E19:G19"/>
    <mergeCell ref="H19:J19"/>
    <mergeCell ref="K19:V19"/>
    <mergeCell ref="H20:J20"/>
    <mergeCell ref="K20:V20"/>
    <mergeCell ref="H21:J21"/>
    <mergeCell ref="K21:V21"/>
    <mergeCell ref="H22:J22"/>
    <mergeCell ref="K22:V22"/>
    <mergeCell ref="H17:J17"/>
    <mergeCell ref="K17:V1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9"/>
  <sheetViews>
    <sheetView showGridLines="0" zoomScale="90" zoomScaleNormal="90" workbookViewId="0">
      <selection activeCell="H6" sqref="H6:V6"/>
    </sheetView>
  </sheetViews>
  <sheetFormatPr defaultColWidth="3.5" defaultRowHeight="18" customHeight="1" x14ac:dyDescent="0.15"/>
  <cols>
    <col min="1" max="16384" width="3.5" style="12"/>
  </cols>
  <sheetData>
    <row r="1" spans="1:24" ht="18" customHeight="1" x14ac:dyDescent="0.15">
      <c r="A1" s="29" t="s">
        <v>24</v>
      </c>
    </row>
    <row r="2" spans="1:24" s="21" customFormat="1" ht="18" customHeight="1" x14ac:dyDescent="0.15">
      <c r="A2" s="29"/>
    </row>
    <row r="3" spans="1:24" ht="18" customHeight="1" x14ac:dyDescent="0.15">
      <c r="D3" s="219" t="str">
        <f>報告書!C1</f>
        <v>令和</v>
      </c>
      <c r="E3" s="219"/>
      <c r="F3" s="220" t="str">
        <f>IF(報告書!E1="","",報告書!E1)</f>
        <v/>
      </c>
      <c r="G3" s="220"/>
      <c r="H3" s="221" t="s">
        <v>266</v>
      </c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X3" s="23"/>
    </row>
    <row r="5" spans="1:24" ht="23.1" customHeight="1" x14ac:dyDescent="0.15">
      <c r="A5" s="222" t="s">
        <v>29</v>
      </c>
      <c r="B5" s="223"/>
      <c r="C5" s="230" t="s">
        <v>26</v>
      </c>
      <c r="D5" s="230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3"/>
    </row>
    <row r="6" spans="1:24" ht="23.1" customHeight="1" x14ac:dyDescent="0.15">
      <c r="A6" s="224"/>
      <c r="B6" s="225"/>
      <c r="D6" s="220" t="s">
        <v>25</v>
      </c>
      <c r="E6" s="220"/>
      <c r="F6" s="220"/>
      <c r="G6" s="220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8"/>
    </row>
    <row r="7" spans="1:24" ht="23.1" customHeight="1" x14ac:dyDescent="0.15">
      <c r="A7" s="224"/>
      <c r="B7" s="225"/>
      <c r="E7" s="221" t="s">
        <v>27</v>
      </c>
      <c r="F7" s="221"/>
      <c r="G7" s="221"/>
      <c r="H7" s="229"/>
      <c r="I7" s="229"/>
      <c r="J7" s="229"/>
      <c r="K7" s="11" t="s">
        <v>14</v>
      </c>
      <c r="L7" s="229"/>
      <c r="M7" s="229"/>
      <c r="N7" s="229"/>
      <c r="O7" s="11" t="s">
        <v>14</v>
      </c>
      <c r="P7" s="229"/>
      <c r="Q7" s="229"/>
      <c r="R7" s="229"/>
      <c r="S7" s="229"/>
      <c r="T7" s="220"/>
      <c r="U7" s="220"/>
      <c r="V7" s="234"/>
    </row>
    <row r="8" spans="1:24" ht="23.1" customHeight="1" x14ac:dyDescent="0.15">
      <c r="A8" s="226"/>
      <c r="B8" s="227"/>
      <c r="C8" s="14"/>
      <c r="D8" s="14"/>
      <c r="E8" s="231" t="s">
        <v>28</v>
      </c>
      <c r="F8" s="231"/>
      <c r="G8" s="231"/>
      <c r="H8" s="228"/>
      <c r="I8" s="228"/>
      <c r="J8" s="228"/>
      <c r="K8" s="10" t="s">
        <v>14</v>
      </c>
      <c r="L8" s="206"/>
      <c r="M8" s="206"/>
      <c r="N8" s="206"/>
      <c r="O8" s="10" t="s">
        <v>14</v>
      </c>
      <c r="P8" s="206"/>
      <c r="Q8" s="206"/>
      <c r="R8" s="206"/>
      <c r="S8" s="206"/>
      <c r="T8" s="235"/>
      <c r="U8" s="235"/>
      <c r="V8" s="236"/>
    </row>
    <row r="9" spans="1:24" s="123" customFormat="1" ht="17.25" customHeight="1" x14ac:dyDescent="0.15">
      <c r="A9" s="222" t="s">
        <v>160</v>
      </c>
      <c r="B9" s="223"/>
      <c r="C9" s="239" t="s">
        <v>39</v>
      </c>
      <c r="D9" s="239"/>
      <c r="E9" s="239" t="s">
        <v>61</v>
      </c>
      <c r="F9" s="239"/>
      <c r="G9" s="239"/>
      <c r="H9" s="254" t="s">
        <v>206</v>
      </c>
      <c r="I9" s="254"/>
      <c r="J9" s="254"/>
      <c r="K9" s="254"/>
      <c r="L9" s="254"/>
      <c r="M9" s="254"/>
      <c r="N9" s="254"/>
      <c r="O9" s="254"/>
      <c r="P9" s="248" t="s">
        <v>40</v>
      </c>
      <c r="Q9" s="249"/>
      <c r="R9" s="249"/>
      <c r="S9" s="249"/>
      <c r="T9" s="249"/>
      <c r="U9" s="249"/>
      <c r="V9" s="250"/>
    </row>
    <row r="10" spans="1:24" ht="30.75" customHeight="1" x14ac:dyDescent="0.15">
      <c r="A10" s="224"/>
      <c r="B10" s="225"/>
      <c r="C10" s="239"/>
      <c r="D10" s="239"/>
      <c r="E10" s="239"/>
      <c r="F10" s="239"/>
      <c r="G10" s="239"/>
      <c r="H10" s="258" t="s">
        <v>178</v>
      </c>
      <c r="I10" s="258"/>
      <c r="J10" s="240" t="s">
        <v>161</v>
      </c>
      <c r="K10" s="240"/>
      <c r="L10" s="240" t="s">
        <v>162</v>
      </c>
      <c r="M10" s="240"/>
      <c r="N10" s="259" t="s">
        <v>163</v>
      </c>
      <c r="O10" s="259"/>
      <c r="P10" s="251"/>
      <c r="Q10" s="252"/>
      <c r="R10" s="252"/>
      <c r="S10" s="252"/>
      <c r="T10" s="252"/>
      <c r="U10" s="252"/>
      <c r="V10" s="253"/>
    </row>
    <row r="11" spans="1:24" ht="23.1" customHeight="1" x14ac:dyDescent="0.15">
      <c r="A11" s="224"/>
      <c r="B11" s="225"/>
      <c r="C11" s="18" t="s">
        <v>30</v>
      </c>
      <c r="D11" s="17" t="s">
        <v>5</v>
      </c>
      <c r="E11" s="243"/>
      <c r="F11" s="244"/>
      <c r="G11" s="17" t="s">
        <v>3</v>
      </c>
      <c r="H11" s="247"/>
      <c r="I11" s="247"/>
      <c r="J11" s="247"/>
      <c r="K11" s="247"/>
      <c r="L11" s="247"/>
      <c r="M11" s="247"/>
      <c r="N11" s="255" t="str">
        <f>IF(SUM(H11:M11)=0,"",SUM(H11:M11))</f>
        <v/>
      </c>
      <c r="O11" s="255"/>
      <c r="P11" s="257"/>
      <c r="Q11" s="257"/>
      <c r="R11" s="257"/>
      <c r="S11" s="257"/>
      <c r="T11" s="257"/>
      <c r="U11" s="257"/>
      <c r="V11" s="257"/>
    </row>
    <row r="12" spans="1:24" ht="23.1" customHeight="1" x14ac:dyDescent="0.15">
      <c r="A12" s="224"/>
      <c r="B12" s="225"/>
      <c r="C12" s="15" t="s">
        <v>31</v>
      </c>
      <c r="D12" s="13" t="s">
        <v>5</v>
      </c>
      <c r="E12" s="243"/>
      <c r="F12" s="244"/>
      <c r="G12" s="13" t="s">
        <v>3</v>
      </c>
      <c r="H12" s="247"/>
      <c r="I12" s="247"/>
      <c r="J12" s="247"/>
      <c r="K12" s="247"/>
      <c r="L12" s="247"/>
      <c r="M12" s="247"/>
      <c r="N12" s="255" t="str">
        <f t="shared" ref="N12:N22" si="0">IF(SUM(H12:M12)=0,"",SUM(H12:M12))</f>
        <v/>
      </c>
      <c r="O12" s="255"/>
      <c r="P12" s="257"/>
      <c r="Q12" s="257"/>
      <c r="R12" s="257"/>
      <c r="S12" s="257"/>
      <c r="T12" s="257"/>
      <c r="U12" s="257"/>
      <c r="V12" s="257"/>
    </row>
    <row r="13" spans="1:24" ht="23.1" customHeight="1" x14ac:dyDescent="0.15">
      <c r="A13" s="224"/>
      <c r="B13" s="225"/>
      <c r="C13" s="18" t="s">
        <v>32</v>
      </c>
      <c r="D13" s="17" t="s">
        <v>4</v>
      </c>
      <c r="E13" s="243"/>
      <c r="F13" s="244"/>
      <c r="G13" s="17" t="s">
        <v>2</v>
      </c>
      <c r="H13" s="247"/>
      <c r="I13" s="247"/>
      <c r="J13" s="247"/>
      <c r="K13" s="247"/>
      <c r="L13" s="247"/>
      <c r="M13" s="247"/>
      <c r="N13" s="255" t="str">
        <f t="shared" si="0"/>
        <v/>
      </c>
      <c r="O13" s="255"/>
      <c r="P13" s="257"/>
      <c r="Q13" s="257"/>
      <c r="R13" s="257"/>
      <c r="S13" s="257"/>
      <c r="T13" s="257"/>
      <c r="U13" s="257"/>
      <c r="V13" s="257"/>
    </row>
    <row r="14" spans="1:24" ht="23.1" customHeight="1" x14ac:dyDescent="0.15">
      <c r="A14" s="224"/>
      <c r="B14" s="225"/>
      <c r="C14" s="15" t="s">
        <v>33</v>
      </c>
      <c r="D14" s="13" t="s">
        <v>4</v>
      </c>
      <c r="E14" s="243"/>
      <c r="F14" s="244"/>
      <c r="G14" s="13" t="s">
        <v>2</v>
      </c>
      <c r="H14" s="247"/>
      <c r="I14" s="247"/>
      <c r="J14" s="247"/>
      <c r="K14" s="247"/>
      <c r="L14" s="247"/>
      <c r="M14" s="247"/>
      <c r="N14" s="255" t="str">
        <f t="shared" si="0"/>
        <v/>
      </c>
      <c r="O14" s="255"/>
      <c r="P14" s="257"/>
      <c r="Q14" s="257"/>
      <c r="R14" s="257"/>
      <c r="S14" s="257"/>
      <c r="T14" s="257"/>
      <c r="U14" s="257"/>
      <c r="V14" s="257"/>
    </row>
    <row r="15" spans="1:24" ht="23.1" customHeight="1" x14ac:dyDescent="0.15">
      <c r="A15" s="224"/>
      <c r="B15" s="225"/>
      <c r="C15" s="18" t="s">
        <v>34</v>
      </c>
      <c r="D15" s="17" t="s">
        <v>4</v>
      </c>
      <c r="E15" s="243"/>
      <c r="F15" s="244"/>
      <c r="G15" s="17" t="s">
        <v>2</v>
      </c>
      <c r="H15" s="247"/>
      <c r="I15" s="247"/>
      <c r="J15" s="247"/>
      <c r="K15" s="247"/>
      <c r="L15" s="247"/>
      <c r="M15" s="247"/>
      <c r="N15" s="255" t="str">
        <f t="shared" si="0"/>
        <v/>
      </c>
      <c r="O15" s="255"/>
      <c r="P15" s="257"/>
      <c r="Q15" s="257"/>
      <c r="R15" s="257"/>
      <c r="S15" s="257"/>
      <c r="T15" s="257"/>
      <c r="U15" s="257"/>
      <c r="V15" s="257"/>
    </row>
    <row r="16" spans="1:24" ht="23.1" customHeight="1" x14ac:dyDescent="0.15">
      <c r="A16" s="224"/>
      <c r="B16" s="225"/>
      <c r="C16" s="15" t="s">
        <v>35</v>
      </c>
      <c r="D16" s="13" t="s">
        <v>4</v>
      </c>
      <c r="E16" s="243"/>
      <c r="F16" s="244"/>
      <c r="G16" s="13" t="s">
        <v>2</v>
      </c>
      <c r="H16" s="247"/>
      <c r="I16" s="247"/>
      <c r="J16" s="247"/>
      <c r="K16" s="247"/>
      <c r="L16" s="247"/>
      <c r="M16" s="247"/>
      <c r="N16" s="255" t="str">
        <f t="shared" si="0"/>
        <v/>
      </c>
      <c r="O16" s="255"/>
      <c r="P16" s="257"/>
      <c r="Q16" s="257"/>
      <c r="R16" s="257"/>
      <c r="S16" s="257"/>
      <c r="T16" s="257"/>
      <c r="U16" s="257"/>
      <c r="V16" s="257"/>
    </row>
    <row r="17" spans="1:22" ht="23.1" customHeight="1" x14ac:dyDescent="0.15">
      <c r="A17" s="224"/>
      <c r="B17" s="225"/>
      <c r="C17" s="19">
        <v>10</v>
      </c>
      <c r="D17" s="17" t="s">
        <v>4</v>
      </c>
      <c r="E17" s="243"/>
      <c r="F17" s="244"/>
      <c r="G17" s="17" t="s">
        <v>2</v>
      </c>
      <c r="H17" s="247"/>
      <c r="I17" s="247"/>
      <c r="J17" s="247"/>
      <c r="K17" s="247"/>
      <c r="L17" s="247"/>
      <c r="M17" s="247"/>
      <c r="N17" s="255" t="str">
        <f t="shared" si="0"/>
        <v/>
      </c>
      <c r="O17" s="255"/>
      <c r="P17" s="257"/>
      <c r="Q17" s="257"/>
      <c r="R17" s="257"/>
      <c r="S17" s="257"/>
      <c r="T17" s="257"/>
      <c r="U17" s="257"/>
      <c r="V17" s="257"/>
    </row>
    <row r="18" spans="1:22" ht="23.1" customHeight="1" x14ac:dyDescent="0.15">
      <c r="A18" s="224"/>
      <c r="B18" s="225"/>
      <c r="C18" s="16">
        <v>11</v>
      </c>
      <c r="D18" s="13" t="s">
        <v>4</v>
      </c>
      <c r="E18" s="243"/>
      <c r="F18" s="244"/>
      <c r="G18" s="13" t="s">
        <v>2</v>
      </c>
      <c r="H18" s="247"/>
      <c r="I18" s="247"/>
      <c r="J18" s="247"/>
      <c r="K18" s="247"/>
      <c r="L18" s="247"/>
      <c r="M18" s="247"/>
      <c r="N18" s="255" t="str">
        <f t="shared" si="0"/>
        <v/>
      </c>
      <c r="O18" s="255"/>
      <c r="P18" s="257"/>
      <c r="Q18" s="257"/>
      <c r="R18" s="257"/>
      <c r="S18" s="257"/>
      <c r="T18" s="257"/>
      <c r="U18" s="257"/>
      <c r="V18" s="257"/>
    </row>
    <row r="19" spans="1:22" ht="23.1" customHeight="1" x14ac:dyDescent="0.15">
      <c r="A19" s="224"/>
      <c r="B19" s="225"/>
      <c r="C19" s="19">
        <v>12</v>
      </c>
      <c r="D19" s="17" t="s">
        <v>4</v>
      </c>
      <c r="E19" s="243"/>
      <c r="F19" s="244"/>
      <c r="G19" s="17" t="s">
        <v>2</v>
      </c>
      <c r="H19" s="247"/>
      <c r="I19" s="247"/>
      <c r="J19" s="247"/>
      <c r="K19" s="247"/>
      <c r="L19" s="247"/>
      <c r="M19" s="247"/>
      <c r="N19" s="255" t="str">
        <f t="shared" si="0"/>
        <v/>
      </c>
      <c r="O19" s="255"/>
      <c r="P19" s="257"/>
      <c r="Q19" s="257"/>
      <c r="R19" s="257"/>
      <c r="S19" s="257"/>
      <c r="T19" s="257"/>
      <c r="U19" s="257"/>
      <c r="V19" s="257"/>
    </row>
    <row r="20" spans="1:22" ht="23.1" customHeight="1" x14ac:dyDescent="0.15">
      <c r="A20" s="224"/>
      <c r="B20" s="225"/>
      <c r="C20" s="15" t="s">
        <v>36</v>
      </c>
      <c r="D20" s="13" t="s">
        <v>4</v>
      </c>
      <c r="E20" s="243"/>
      <c r="F20" s="244"/>
      <c r="G20" s="13" t="s">
        <v>2</v>
      </c>
      <c r="H20" s="247"/>
      <c r="I20" s="247"/>
      <c r="J20" s="247"/>
      <c r="K20" s="247"/>
      <c r="L20" s="247"/>
      <c r="M20" s="247"/>
      <c r="N20" s="255" t="str">
        <f t="shared" si="0"/>
        <v/>
      </c>
      <c r="O20" s="255"/>
      <c r="P20" s="257"/>
      <c r="Q20" s="257"/>
      <c r="R20" s="257"/>
      <c r="S20" s="257"/>
      <c r="T20" s="257"/>
      <c r="U20" s="257"/>
      <c r="V20" s="257"/>
    </row>
    <row r="21" spans="1:22" ht="23.1" customHeight="1" x14ac:dyDescent="0.15">
      <c r="A21" s="224"/>
      <c r="B21" s="225"/>
      <c r="C21" s="18" t="s">
        <v>22</v>
      </c>
      <c r="D21" s="17" t="s">
        <v>4</v>
      </c>
      <c r="E21" s="243"/>
      <c r="F21" s="244"/>
      <c r="G21" s="17" t="s">
        <v>2</v>
      </c>
      <c r="H21" s="247"/>
      <c r="I21" s="247"/>
      <c r="J21" s="247"/>
      <c r="K21" s="247"/>
      <c r="L21" s="247"/>
      <c r="M21" s="247"/>
      <c r="N21" s="255" t="str">
        <f t="shared" si="0"/>
        <v/>
      </c>
      <c r="O21" s="255"/>
      <c r="P21" s="257"/>
      <c r="Q21" s="257"/>
      <c r="R21" s="257"/>
      <c r="S21" s="257"/>
      <c r="T21" s="257"/>
      <c r="U21" s="257"/>
      <c r="V21" s="257"/>
    </row>
    <row r="22" spans="1:22" ht="23.1" customHeight="1" x14ac:dyDescent="0.15">
      <c r="A22" s="224"/>
      <c r="B22" s="225"/>
      <c r="C22" s="15" t="s">
        <v>37</v>
      </c>
      <c r="D22" s="13" t="s">
        <v>4</v>
      </c>
      <c r="E22" s="243"/>
      <c r="F22" s="244"/>
      <c r="G22" s="13" t="s">
        <v>2</v>
      </c>
      <c r="H22" s="247"/>
      <c r="I22" s="247"/>
      <c r="J22" s="247"/>
      <c r="K22" s="247"/>
      <c r="L22" s="247"/>
      <c r="M22" s="247"/>
      <c r="N22" s="255" t="str">
        <f t="shared" si="0"/>
        <v/>
      </c>
      <c r="O22" s="255"/>
      <c r="P22" s="257"/>
      <c r="Q22" s="257"/>
      <c r="R22" s="257"/>
      <c r="S22" s="257"/>
      <c r="T22" s="257"/>
      <c r="U22" s="257"/>
      <c r="V22" s="257"/>
    </row>
    <row r="23" spans="1:22" ht="23.1" customHeight="1" x14ac:dyDescent="0.15">
      <c r="A23" s="226"/>
      <c r="B23" s="227"/>
      <c r="C23" s="241" t="s">
        <v>38</v>
      </c>
      <c r="D23" s="242"/>
      <c r="E23" s="245" t="str">
        <f>IF(SUM(E11:F22)=0,"",SUM(E11:F22))</f>
        <v/>
      </c>
      <c r="F23" s="246"/>
      <c r="G23" s="17" t="s">
        <v>2</v>
      </c>
      <c r="H23" s="245" t="str">
        <f>IF(SUM(H11:I22)=0,"",SUM(H11:I22))</f>
        <v/>
      </c>
      <c r="I23" s="246"/>
      <c r="J23" s="245" t="str">
        <f t="shared" ref="J23" si="1">IF(SUM(J11:K22)=0,"",SUM(J11:K22))</f>
        <v/>
      </c>
      <c r="K23" s="246"/>
      <c r="L23" s="245" t="str">
        <f t="shared" ref="L23" si="2">IF(SUM(L11:M22)=0,"",SUM(L11:M22))</f>
        <v/>
      </c>
      <c r="M23" s="246"/>
      <c r="N23" s="245" t="str">
        <f>IF(SUM(N11:O22)=0,"",SUM(N11:O22))</f>
        <v/>
      </c>
      <c r="O23" s="246"/>
      <c r="P23" s="256"/>
      <c r="Q23" s="256"/>
      <c r="R23" s="256"/>
      <c r="S23" s="256"/>
      <c r="T23" s="256"/>
      <c r="U23" s="256"/>
      <c r="V23" s="256"/>
    </row>
    <row r="24" spans="1:22" s="24" customFormat="1" ht="23.1" customHeight="1" x14ac:dyDescent="0.4">
      <c r="A24" s="261" t="s">
        <v>164</v>
      </c>
      <c r="B24" s="262"/>
      <c r="C24" s="136" t="s">
        <v>177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8"/>
    </row>
    <row r="25" spans="1:22" ht="23.1" customHeight="1" x14ac:dyDescent="0.15">
      <c r="A25" s="263"/>
      <c r="B25" s="264"/>
      <c r="D25" s="131" t="s">
        <v>165</v>
      </c>
      <c r="E25" s="131"/>
      <c r="F25" s="260"/>
      <c r="G25" s="260"/>
      <c r="H25" s="131" t="s">
        <v>146</v>
      </c>
      <c r="I25" s="27"/>
      <c r="J25" s="131" t="s">
        <v>166</v>
      </c>
      <c r="K25" s="131"/>
      <c r="L25" s="260"/>
      <c r="M25" s="260"/>
      <c r="N25" s="131" t="s">
        <v>146</v>
      </c>
      <c r="O25" s="27"/>
      <c r="P25" s="131" t="s">
        <v>167</v>
      </c>
      <c r="Q25" s="131"/>
      <c r="R25" s="260"/>
      <c r="S25" s="260"/>
      <c r="T25" s="131" t="s">
        <v>146</v>
      </c>
      <c r="U25" s="27"/>
      <c r="V25" s="133"/>
    </row>
    <row r="26" spans="1:22" ht="23.1" customHeight="1" x14ac:dyDescent="0.15">
      <c r="A26" s="263"/>
      <c r="B26" s="264"/>
      <c r="C26" s="132"/>
      <c r="D26" s="131" t="s">
        <v>168</v>
      </c>
      <c r="E26" s="131"/>
      <c r="F26" s="260"/>
      <c r="G26" s="260"/>
      <c r="H26" s="131" t="s">
        <v>146</v>
      </c>
      <c r="I26" s="27"/>
      <c r="J26" s="131" t="s">
        <v>169</v>
      </c>
      <c r="K26" s="131"/>
      <c r="L26" s="260"/>
      <c r="M26" s="260"/>
      <c r="N26" s="131" t="s">
        <v>146</v>
      </c>
      <c r="O26" s="27"/>
      <c r="P26" s="131" t="s">
        <v>170</v>
      </c>
      <c r="Q26" s="131"/>
      <c r="R26" s="260"/>
      <c r="S26" s="260"/>
      <c r="T26" s="131" t="s">
        <v>146</v>
      </c>
      <c r="U26" s="27"/>
      <c r="V26" s="133"/>
    </row>
    <row r="27" spans="1:22" ht="23.1" customHeight="1" x14ac:dyDescent="0.15">
      <c r="A27" s="263"/>
      <c r="B27" s="264"/>
      <c r="C27" s="132"/>
      <c r="D27" s="131" t="s">
        <v>171</v>
      </c>
      <c r="E27" s="131"/>
      <c r="F27" s="260"/>
      <c r="G27" s="260"/>
      <c r="H27" s="131" t="s">
        <v>146</v>
      </c>
      <c r="I27" s="27"/>
      <c r="J27" s="131" t="s">
        <v>172</v>
      </c>
      <c r="K27" s="131"/>
      <c r="L27" s="260"/>
      <c r="M27" s="260"/>
      <c r="N27" s="131" t="s">
        <v>146</v>
      </c>
      <c r="O27" s="27"/>
      <c r="P27" s="131" t="s">
        <v>173</v>
      </c>
      <c r="Q27" s="131"/>
      <c r="R27" s="260"/>
      <c r="S27" s="260"/>
      <c r="T27" s="131" t="s">
        <v>146</v>
      </c>
      <c r="U27" s="27"/>
      <c r="V27" s="133"/>
    </row>
    <row r="28" spans="1:22" ht="23.1" customHeight="1" x14ac:dyDescent="0.15">
      <c r="A28" s="263"/>
      <c r="B28" s="264"/>
      <c r="C28" s="132"/>
      <c r="D28" s="131" t="s">
        <v>174</v>
      </c>
      <c r="E28" s="131"/>
      <c r="F28" s="260"/>
      <c r="G28" s="260"/>
      <c r="H28" s="131" t="s">
        <v>146</v>
      </c>
      <c r="I28" s="27"/>
      <c r="J28" s="131" t="s">
        <v>175</v>
      </c>
      <c r="K28" s="131"/>
      <c r="L28" s="260"/>
      <c r="M28" s="260"/>
      <c r="N28" s="131" t="s">
        <v>146</v>
      </c>
      <c r="O28" s="27"/>
      <c r="P28" s="131" t="s">
        <v>176</v>
      </c>
      <c r="Q28" s="131"/>
      <c r="R28" s="260"/>
      <c r="S28" s="260"/>
      <c r="T28" s="131" t="s">
        <v>146</v>
      </c>
      <c r="U28" s="27"/>
      <c r="V28" s="133"/>
    </row>
    <row r="29" spans="1:22" ht="23.1" customHeight="1" x14ac:dyDescent="0.15">
      <c r="A29" s="265"/>
      <c r="B29" s="266"/>
      <c r="C29" s="134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5"/>
    </row>
  </sheetData>
  <mergeCells count="119">
    <mergeCell ref="A9:B23"/>
    <mergeCell ref="H11:I11"/>
    <mergeCell ref="J11:K11"/>
    <mergeCell ref="L11:M11"/>
    <mergeCell ref="N11:O11"/>
    <mergeCell ref="H13:I13"/>
    <mergeCell ref="R28:S28"/>
    <mergeCell ref="P15:V15"/>
    <mergeCell ref="P16:V16"/>
    <mergeCell ref="P17:V17"/>
    <mergeCell ref="P18:V18"/>
    <mergeCell ref="J13:K13"/>
    <mergeCell ref="L13:M13"/>
    <mergeCell ref="N13:O13"/>
    <mergeCell ref="H15:I15"/>
    <mergeCell ref="J15:K15"/>
    <mergeCell ref="L16:M16"/>
    <mergeCell ref="N16:O16"/>
    <mergeCell ref="H17:I17"/>
    <mergeCell ref="J17:K17"/>
    <mergeCell ref="L17:M17"/>
    <mergeCell ref="A24:B29"/>
    <mergeCell ref="F25:G25"/>
    <mergeCell ref="L25:M25"/>
    <mergeCell ref="R25:S25"/>
    <mergeCell ref="F26:G26"/>
    <mergeCell ref="L26:M26"/>
    <mergeCell ref="R26:S26"/>
    <mergeCell ref="F27:G27"/>
    <mergeCell ref="L27:M27"/>
    <mergeCell ref="R27:S27"/>
    <mergeCell ref="F28:G28"/>
    <mergeCell ref="L28:M28"/>
    <mergeCell ref="N22:O22"/>
    <mergeCell ref="L20:M20"/>
    <mergeCell ref="N20:O20"/>
    <mergeCell ref="P20:V20"/>
    <mergeCell ref="H23:I23"/>
    <mergeCell ref="J23:K23"/>
    <mergeCell ref="L23:M23"/>
    <mergeCell ref="N23:O23"/>
    <mergeCell ref="H19:I19"/>
    <mergeCell ref="J19:K19"/>
    <mergeCell ref="L19:M19"/>
    <mergeCell ref="H21:I21"/>
    <mergeCell ref="J21:K21"/>
    <mergeCell ref="L21:M21"/>
    <mergeCell ref="N21:O21"/>
    <mergeCell ref="P21:V21"/>
    <mergeCell ref="N19:O19"/>
    <mergeCell ref="P19:V19"/>
    <mergeCell ref="H20:I20"/>
    <mergeCell ref="P22:V22"/>
    <mergeCell ref="P9:V10"/>
    <mergeCell ref="H9:O9"/>
    <mergeCell ref="N17:O17"/>
    <mergeCell ref="L18:M18"/>
    <mergeCell ref="N18:O18"/>
    <mergeCell ref="P23:V23"/>
    <mergeCell ref="P13:V13"/>
    <mergeCell ref="L14:M14"/>
    <mergeCell ref="N14:O14"/>
    <mergeCell ref="P14:V14"/>
    <mergeCell ref="P11:V11"/>
    <mergeCell ref="L12:M12"/>
    <mergeCell ref="N12:O12"/>
    <mergeCell ref="P12:V12"/>
    <mergeCell ref="H10:I10"/>
    <mergeCell ref="L10:M10"/>
    <mergeCell ref="N10:O10"/>
    <mergeCell ref="L15:M15"/>
    <mergeCell ref="N15:O15"/>
    <mergeCell ref="H16:I16"/>
    <mergeCell ref="J16:K16"/>
    <mergeCell ref="H22:I22"/>
    <mergeCell ref="J22:K22"/>
    <mergeCell ref="L22:M22"/>
    <mergeCell ref="C9:D10"/>
    <mergeCell ref="J10:K10"/>
    <mergeCell ref="C23:D23"/>
    <mergeCell ref="E11:F11"/>
    <mergeCell ref="E12:F12"/>
    <mergeCell ref="E13:F13"/>
    <mergeCell ref="E14:F14"/>
    <mergeCell ref="E16:F16"/>
    <mergeCell ref="E17:F17"/>
    <mergeCell ref="E18:F18"/>
    <mergeCell ref="E20:F20"/>
    <mergeCell ref="E21:F21"/>
    <mergeCell ref="E22:F22"/>
    <mergeCell ref="E23:F23"/>
    <mergeCell ref="E19:F19"/>
    <mergeCell ref="E15:F15"/>
    <mergeCell ref="H18:I18"/>
    <mergeCell ref="J18:K18"/>
    <mergeCell ref="H14:I14"/>
    <mergeCell ref="J14:K14"/>
    <mergeCell ref="H12:I12"/>
    <mergeCell ref="J12:K12"/>
    <mergeCell ref="J20:K20"/>
    <mergeCell ref="E9:G10"/>
    <mergeCell ref="D3:E3"/>
    <mergeCell ref="F3:G3"/>
    <mergeCell ref="H3:V3"/>
    <mergeCell ref="A5:B8"/>
    <mergeCell ref="H8:J8"/>
    <mergeCell ref="L7:N7"/>
    <mergeCell ref="L8:N8"/>
    <mergeCell ref="P7:S7"/>
    <mergeCell ref="P8:S8"/>
    <mergeCell ref="C5:D5"/>
    <mergeCell ref="H7:J7"/>
    <mergeCell ref="D6:G6"/>
    <mergeCell ref="E7:G7"/>
    <mergeCell ref="E8:G8"/>
    <mergeCell ref="E5:V5"/>
    <mergeCell ref="T7:V7"/>
    <mergeCell ref="T8:V8"/>
    <mergeCell ref="H6:V6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35"/>
  <sheetViews>
    <sheetView showGridLines="0" zoomScale="90" zoomScaleNormal="90" workbookViewId="0">
      <selection activeCell="M21" activeCellId="4" sqref="A21:F21 A11:F12 A21:F27 M10:V12 M21:V27"/>
    </sheetView>
  </sheetViews>
  <sheetFormatPr defaultColWidth="3.5" defaultRowHeight="21.95" customHeight="1" x14ac:dyDescent="0.15"/>
  <cols>
    <col min="1" max="1" width="3.5" style="21" customWidth="1"/>
    <col min="2" max="16384" width="3.5" style="21"/>
  </cols>
  <sheetData>
    <row r="1" spans="1:43" ht="18" customHeight="1" x14ac:dyDescent="0.15">
      <c r="A1" s="29" t="s">
        <v>42</v>
      </c>
    </row>
    <row r="2" spans="1:43" ht="21.95" customHeight="1" x14ac:dyDescent="0.15">
      <c r="A2" s="29"/>
    </row>
    <row r="3" spans="1:43" ht="21.95" customHeight="1" x14ac:dyDescent="0.15">
      <c r="D3" s="219" t="str">
        <f>報告書!C1</f>
        <v>令和</v>
      </c>
      <c r="E3" s="219"/>
      <c r="F3" s="271" t="str">
        <f>IF(報告書!E1="","",報告書!E1)</f>
        <v/>
      </c>
      <c r="G3" s="271"/>
      <c r="H3" s="272" t="s">
        <v>1</v>
      </c>
      <c r="I3" s="272"/>
      <c r="J3" s="272" t="s">
        <v>179</v>
      </c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X3" s="23"/>
    </row>
    <row r="5" spans="1:43" ht="21.95" customHeight="1" x14ac:dyDescent="0.15">
      <c r="A5" s="24" t="s">
        <v>43</v>
      </c>
      <c r="B5" s="24"/>
    </row>
    <row r="6" spans="1:43" ht="21.95" customHeight="1" x14ac:dyDescent="0.15">
      <c r="A6" s="239" t="s">
        <v>44</v>
      </c>
      <c r="B6" s="239"/>
      <c r="C6" s="239"/>
      <c r="D6" s="239"/>
      <c r="E6" s="239"/>
      <c r="F6" s="239"/>
      <c r="G6" s="239" t="s">
        <v>281</v>
      </c>
      <c r="H6" s="239"/>
      <c r="I6" s="239"/>
      <c r="J6" s="239"/>
      <c r="K6" s="239"/>
      <c r="L6" s="239"/>
      <c r="M6" s="239" t="s">
        <v>45</v>
      </c>
      <c r="N6" s="239"/>
      <c r="O6" s="239"/>
      <c r="P6" s="239"/>
      <c r="Q6" s="239"/>
      <c r="R6" s="239"/>
      <c r="S6" s="239"/>
      <c r="T6" s="239"/>
      <c r="U6" s="239"/>
      <c r="V6" s="239"/>
    </row>
    <row r="7" spans="1:43" ht="21.95" customHeight="1" x14ac:dyDescent="0.15">
      <c r="A7" s="256" t="s">
        <v>46</v>
      </c>
      <c r="B7" s="256"/>
      <c r="C7" s="256"/>
      <c r="D7" s="256"/>
      <c r="E7" s="256"/>
      <c r="F7" s="256"/>
      <c r="G7" s="274"/>
      <c r="H7" s="274"/>
      <c r="I7" s="274"/>
      <c r="J7" s="274"/>
      <c r="K7" s="275"/>
      <c r="L7" s="17" t="s">
        <v>17</v>
      </c>
      <c r="M7" s="273"/>
      <c r="N7" s="273"/>
      <c r="O7" s="273"/>
      <c r="P7" s="273"/>
      <c r="Q7" s="273"/>
      <c r="R7" s="273"/>
      <c r="S7" s="273"/>
      <c r="T7" s="273"/>
      <c r="U7" s="273"/>
      <c r="V7" s="273"/>
    </row>
    <row r="8" spans="1:43" ht="21.95" customHeight="1" x14ac:dyDescent="0.15">
      <c r="A8" s="256" t="s">
        <v>47</v>
      </c>
      <c r="B8" s="256"/>
      <c r="C8" s="256"/>
      <c r="D8" s="256"/>
      <c r="E8" s="256"/>
      <c r="F8" s="256"/>
      <c r="G8" s="276" t="str">
        <f>IF(報告書!K20=0,"",報告書!K20)</f>
        <v/>
      </c>
      <c r="H8" s="276"/>
      <c r="I8" s="276"/>
      <c r="J8" s="276"/>
      <c r="K8" s="277"/>
      <c r="L8" s="17" t="s">
        <v>17</v>
      </c>
      <c r="M8" s="273" t="s">
        <v>77</v>
      </c>
      <c r="N8" s="273"/>
      <c r="O8" s="273"/>
      <c r="P8" s="273"/>
      <c r="Q8" s="273"/>
      <c r="R8" s="273"/>
      <c r="S8" s="273"/>
      <c r="T8" s="273"/>
      <c r="U8" s="273"/>
      <c r="V8" s="273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</row>
    <row r="9" spans="1:43" ht="21.95" customHeight="1" x14ac:dyDescent="0.15">
      <c r="A9" s="256" t="s">
        <v>76</v>
      </c>
      <c r="B9" s="256"/>
      <c r="C9" s="256"/>
      <c r="D9" s="256"/>
      <c r="E9" s="256"/>
      <c r="F9" s="256"/>
      <c r="G9" s="274"/>
      <c r="H9" s="274"/>
      <c r="I9" s="274"/>
      <c r="J9" s="274"/>
      <c r="K9" s="275"/>
      <c r="L9" s="17" t="s">
        <v>17</v>
      </c>
      <c r="M9" s="282" t="s">
        <v>70</v>
      </c>
      <c r="N9" s="283"/>
      <c r="O9" s="283"/>
      <c r="P9" s="283"/>
      <c r="Q9" s="280"/>
      <c r="R9" s="280"/>
      <c r="S9" s="280"/>
      <c r="T9" s="280"/>
      <c r="U9" s="280"/>
      <c r="V9" s="50" t="s">
        <v>48</v>
      </c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</row>
    <row r="10" spans="1:43" ht="21.95" customHeight="1" x14ac:dyDescent="0.15">
      <c r="A10" s="256" t="s">
        <v>41</v>
      </c>
      <c r="B10" s="256"/>
      <c r="C10" s="256"/>
      <c r="D10" s="256"/>
      <c r="E10" s="256"/>
      <c r="F10" s="256"/>
      <c r="G10" s="274"/>
      <c r="H10" s="274"/>
      <c r="I10" s="274"/>
      <c r="J10" s="274"/>
      <c r="K10" s="275"/>
      <c r="L10" s="17" t="s">
        <v>17</v>
      </c>
      <c r="M10" s="284" t="s">
        <v>142</v>
      </c>
      <c r="N10" s="284"/>
      <c r="O10" s="284"/>
      <c r="P10" s="284"/>
      <c r="Q10" s="284"/>
      <c r="R10" s="284"/>
      <c r="S10" s="284"/>
      <c r="T10" s="284"/>
      <c r="U10" s="284"/>
      <c r="V10" s="284"/>
    </row>
    <row r="11" spans="1:43" ht="21.95" customHeight="1" x14ac:dyDescent="0.15">
      <c r="A11" s="278"/>
      <c r="B11" s="278"/>
      <c r="C11" s="278"/>
      <c r="D11" s="278"/>
      <c r="E11" s="278"/>
      <c r="F11" s="278"/>
      <c r="G11" s="274"/>
      <c r="H11" s="274"/>
      <c r="I11" s="274"/>
      <c r="J11" s="274"/>
      <c r="K11" s="275"/>
      <c r="L11" s="17" t="s">
        <v>17</v>
      </c>
      <c r="M11" s="284" t="s">
        <v>142</v>
      </c>
      <c r="N11" s="284"/>
      <c r="O11" s="284"/>
      <c r="P11" s="284"/>
      <c r="Q11" s="284"/>
      <c r="R11" s="284"/>
      <c r="S11" s="284"/>
      <c r="T11" s="284"/>
      <c r="U11" s="284"/>
      <c r="V11" s="284"/>
    </row>
    <row r="12" spans="1:43" ht="21.95" customHeight="1" x14ac:dyDescent="0.15">
      <c r="A12" s="278"/>
      <c r="B12" s="278"/>
      <c r="C12" s="278"/>
      <c r="D12" s="278"/>
      <c r="E12" s="278"/>
      <c r="F12" s="278"/>
      <c r="G12" s="274"/>
      <c r="H12" s="274"/>
      <c r="I12" s="274"/>
      <c r="J12" s="274"/>
      <c r="K12" s="275"/>
      <c r="L12" s="17" t="s">
        <v>17</v>
      </c>
      <c r="M12" s="284" t="s">
        <v>142</v>
      </c>
      <c r="N12" s="284"/>
      <c r="O12" s="284"/>
      <c r="P12" s="284"/>
      <c r="Q12" s="284"/>
      <c r="R12" s="284"/>
      <c r="S12" s="284"/>
      <c r="T12" s="284"/>
      <c r="U12" s="284"/>
      <c r="V12" s="284"/>
    </row>
    <row r="13" spans="1:43" ht="21.95" customHeight="1" x14ac:dyDescent="0.15">
      <c r="A13" s="285" t="s">
        <v>38</v>
      </c>
      <c r="B13" s="285"/>
      <c r="C13" s="285"/>
      <c r="D13" s="285"/>
      <c r="E13" s="285"/>
      <c r="F13" s="285"/>
      <c r="G13" s="268" t="str">
        <f>IF(SUM(G7:K12)=0,"",SUM(G7:K12))</f>
        <v/>
      </c>
      <c r="H13" s="268"/>
      <c r="I13" s="268"/>
      <c r="J13" s="268"/>
      <c r="K13" s="269"/>
      <c r="L13" s="30" t="s">
        <v>17</v>
      </c>
      <c r="M13" s="270"/>
      <c r="N13" s="270"/>
      <c r="O13" s="270"/>
      <c r="P13" s="270"/>
      <c r="Q13" s="270"/>
      <c r="R13" s="270"/>
      <c r="S13" s="270"/>
      <c r="T13" s="270"/>
      <c r="U13" s="270"/>
      <c r="V13" s="270"/>
    </row>
    <row r="14" spans="1:43" ht="21.95" customHeight="1" x14ac:dyDescent="0.15">
      <c r="A14" s="24"/>
      <c r="B14" s="24"/>
      <c r="C14" s="25"/>
    </row>
    <row r="15" spans="1:43" ht="21.95" customHeight="1" x14ac:dyDescent="0.15">
      <c r="A15" s="24" t="s">
        <v>49</v>
      </c>
      <c r="B15" s="24"/>
    </row>
    <row r="16" spans="1:43" ht="21.95" customHeight="1" x14ac:dyDescent="0.15">
      <c r="A16" s="239" t="s">
        <v>44</v>
      </c>
      <c r="B16" s="239"/>
      <c r="C16" s="239"/>
      <c r="D16" s="239"/>
      <c r="E16" s="239"/>
      <c r="F16" s="239"/>
      <c r="G16" s="239" t="s">
        <v>281</v>
      </c>
      <c r="H16" s="239"/>
      <c r="I16" s="239"/>
      <c r="J16" s="239"/>
      <c r="K16" s="239"/>
      <c r="L16" s="239"/>
      <c r="M16" s="239" t="s">
        <v>45</v>
      </c>
      <c r="N16" s="239"/>
      <c r="O16" s="239"/>
      <c r="P16" s="239"/>
      <c r="Q16" s="239"/>
      <c r="R16" s="239"/>
      <c r="S16" s="239"/>
      <c r="T16" s="239"/>
      <c r="U16" s="239"/>
      <c r="V16" s="239"/>
    </row>
    <row r="17" spans="1:24" ht="21.95" customHeight="1" x14ac:dyDescent="0.15">
      <c r="A17" s="256" t="s">
        <v>71</v>
      </c>
      <c r="B17" s="256"/>
      <c r="C17" s="256"/>
      <c r="D17" s="256"/>
      <c r="E17" s="256"/>
      <c r="F17" s="256"/>
      <c r="G17" s="276" t="str">
        <f>IF('添付書類(3)実績調書1'!Y24=0,"",'添付書類(3)実績調書1'!Y24)</f>
        <v/>
      </c>
      <c r="H17" s="276"/>
      <c r="I17" s="276"/>
      <c r="J17" s="276"/>
      <c r="K17" s="277"/>
      <c r="L17" s="17" t="s">
        <v>17</v>
      </c>
      <c r="M17" s="284" t="s">
        <v>142</v>
      </c>
      <c r="N17" s="284"/>
      <c r="O17" s="284"/>
      <c r="P17" s="284"/>
      <c r="Q17" s="284"/>
      <c r="R17" s="284"/>
      <c r="S17" s="284"/>
      <c r="T17" s="284"/>
      <c r="U17" s="284"/>
      <c r="V17" s="284"/>
    </row>
    <row r="18" spans="1:24" ht="21.95" customHeight="1" x14ac:dyDescent="0.15">
      <c r="A18" s="256" t="s">
        <v>73</v>
      </c>
      <c r="B18" s="256"/>
      <c r="C18" s="256"/>
      <c r="D18" s="256"/>
      <c r="E18" s="256"/>
      <c r="F18" s="256"/>
      <c r="G18" s="276" t="str">
        <f>IF('添付書類(3)実績調書1'!Y38=0,"",'添付書類(3)実績調書1'!Y38)</f>
        <v/>
      </c>
      <c r="H18" s="276"/>
      <c r="I18" s="276"/>
      <c r="J18" s="276"/>
      <c r="K18" s="277"/>
      <c r="L18" s="17" t="s">
        <v>17</v>
      </c>
      <c r="M18" s="284" t="s">
        <v>143</v>
      </c>
      <c r="N18" s="284"/>
      <c r="O18" s="284"/>
      <c r="P18" s="284"/>
      <c r="Q18" s="284"/>
      <c r="R18" s="284"/>
      <c r="S18" s="284"/>
      <c r="T18" s="284"/>
      <c r="U18" s="284"/>
      <c r="V18" s="284"/>
    </row>
    <row r="19" spans="1:24" ht="21.95" customHeight="1" x14ac:dyDescent="0.15">
      <c r="A19" s="256" t="s">
        <v>74</v>
      </c>
      <c r="B19" s="256"/>
      <c r="C19" s="256"/>
      <c r="D19" s="256"/>
      <c r="E19" s="256"/>
      <c r="F19" s="256"/>
      <c r="G19" s="276" t="str">
        <f>IF('添付書類(3)実績調書2'!Y17=0,"",'添付書類(3)実績調書2'!Y17)</f>
        <v/>
      </c>
      <c r="H19" s="276"/>
      <c r="I19" s="276"/>
      <c r="J19" s="276"/>
      <c r="K19" s="277"/>
      <c r="L19" s="17" t="s">
        <v>17</v>
      </c>
      <c r="M19" s="279" t="s">
        <v>142</v>
      </c>
      <c r="N19" s="280"/>
      <c r="O19" s="280"/>
      <c r="P19" s="280"/>
      <c r="Q19" s="280"/>
      <c r="R19" s="280"/>
      <c r="S19" s="280"/>
      <c r="T19" s="280"/>
      <c r="U19" s="280"/>
      <c r="V19" s="281"/>
    </row>
    <row r="20" spans="1:24" ht="21.95" customHeight="1" x14ac:dyDescent="0.15">
      <c r="A20" s="256" t="s">
        <v>75</v>
      </c>
      <c r="B20" s="256"/>
      <c r="C20" s="256"/>
      <c r="D20" s="256"/>
      <c r="E20" s="256"/>
      <c r="F20" s="256"/>
      <c r="G20" s="276" t="str">
        <f>IF('添付書類(3)実績調書2'!Y37=0,"",'添付書類(3)実績調書2'!Y37)</f>
        <v/>
      </c>
      <c r="H20" s="276"/>
      <c r="I20" s="276"/>
      <c r="J20" s="276"/>
      <c r="K20" s="277"/>
      <c r="L20" s="17" t="s">
        <v>17</v>
      </c>
      <c r="M20" s="273" t="s">
        <v>141</v>
      </c>
      <c r="N20" s="273"/>
      <c r="O20" s="273"/>
      <c r="P20" s="273"/>
      <c r="Q20" s="273"/>
      <c r="R20" s="273"/>
      <c r="S20" s="273"/>
      <c r="T20" s="273"/>
      <c r="U20" s="273"/>
      <c r="V20" s="273"/>
    </row>
    <row r="21" spans="1:24" ht="21.95" customHeight="1" x14ac:dyDescent="0.15">
      <c r="A21" s="278"/>
      <c r="B21" s="278"/>
      <c r="C21" s="278"/>
      <c r="D21" s="278"/>
      <c r="E21" s="278"/>
      <c r="F21" s="278"/>
      <c r="G21" s="274"/>
      <c r="H21" s="274"/>
      <c r="I21" s="274"/>
      <c r="J21" s="274"/>
      <c r="K21" s="275"/>
      <c r="L21" s="17" t="s">
        <v>17</v>
      </c>
      <c r="M21" s="279" t="s">
        <v>142</v>
      </c>
      <c r="N21" s="280"/>
      <c r="O21" s="280"/>
      <c r="P21" s="280"/>
      <c r="Q21" s="280"/>
      <c r="R21" s="280"/>
      <c r="S21" s="280"/>
      <c r="T21" s="280"/>
      <c r="U21" s="280"/>
      <c r="V21" s="281"/>
    </row>
    <row r="22" spans="1:24" ht="21.95" customHeight="1" x14ac:dyDescent="0.15">
      <c r="A22" s="278"/>
      <c r="B22" s="278"/>
      <c r="C22" s="278"/>
      <c r="D22" s="278"/>
      <c r="E22" s="278"/>
      <c r="F22" s="278"/>
      <c r="G22" s="274"/>
      <c r="H22" s="274"/>
      <c r="I22" s="274"/>
      <c r="J22" s="274"/>
      <c r="K22" s="275"/>
      <c r="L22" s="17" t="s">
        <v>17</v>
      </c>
      <c r="M22" s="279" t="s">
        <v>142</v>
      </c>
      <c r="N22" s="280"/>
      <c r="O22" s="280"/>
      <c r="P22" s="280"/>
      <c r="Q22" s="280"/>
      <c r="R22" s="280"/>
      <c r="S22" s="280"/>
      <c r="T22" s="280"/>
      <c r="U22" s="280"/>
      <c r="V22" s="281"/>
    </row>
    <row r="23" spans="1:24" ht="21.95" customHeight="1" x14ac:dyDescent="0.15">
      <c r="A23" s="278"/>
      <c r="B23" s="278"/>
      <c r="C23" s="278"/>
      <c r="D23" s="278"/>
      <c r="E23" s="278"/>
      <c r="F23" s="278"/>
      <c r="G23" s="274"/>
      <c r="H23" s="274"/>
      <c r="I23" s="274"/>
      <c r="J23" s="274"/>
      <c r="K23" s="275"/>
      <c r="L23" s="17" t="s">
        <v>17</v>
      </c>
      <c r="M23" s="279" t="s">
        <v>142</v>
      </c>
      <c r="N23" s="280"/>
      <c r="O23" s="280"/>
      <c r="P23" s="280"/>
      <c r="Q23" s="280"/>
      <c r="R23" s="280"/>
      <c r="S23" s="280"/>
      <c r="T23" s="280"/>
      <c r="U23" s="280"/>
      <c r="V23" s="281"/>
    </row>
    <row r="24" spans="1:24" ht="21.95" customHeight="1" x14ac:dyDescent="0.15">
      <c r="A24" s="278"/>
      <c r="B24" s="278"/>
      <c r="C24" s="278"/>
      <c r="D24" s="278"/>
      <c r="E24" s="278"/>
      <c r="F24" s="278"/>
      <c r="G24" s="274"/>
      <c r="H24" s="274"/>
      <c r="I24" s="274"/>
      <c r="J24" s="274"/>
      <c r="K24" s="275"/>
      <c r="L24" s="17" t="s">
        <v>17</v>
      </c>
      <c r="M24" s="279" t="s">
        <v>142</v>
      </c>
      <c r="N24" s="280"/>
      <c r="O24" s="280"/>
      <c r="P24" s="280"/>
      <c r="Q24" s="280"/>
      <c r="R24" s="280"/>
      <c r="S24" s="280"/>
      <c r="T24" s="280"/>
      <c r="U24" s="280"/>
      <c r="V24" s="281"/>
    </row>
    <row r="25" spans="1:24" ht="21.95" customHeight="1" x14ac:dyDescent="0.15">
      <c r="A25" s="278"/>
      <c r="B25" s="278"/>
      <c r="C25" s="278"/>
      <c r="D25" s="278"/>
      <c r="E25" s="278"/>
      <c r="F25" s="278"/>
      <c r="G25" s="274"/>
      <c r="H25" s="274"/>
      <c r="I25" s="274"/>
      <c r="J25" s="274"/>
      <c r="K25" s="275"/>
      <c r="L25" s="17" t="s">
        <v>17</v>
      </c>
      <c r="M25" s="279" t="s">
        <v>142</v>
      </c>
      <c r="N25" s="280"/>
      <c r="O25" s="280"/>
      <c r="P25" s="280"/>
      <c r="Q25" s="280"/>
      <c r="R25" s="280"/>
      <c r="S25" s="280"/>
      <c r="T25" s="280"/>
      <c r="U25" s="280"/>
      <c r="V25" s="281"/>
    </row>
    <row r="26" spans="1:24" ht="21.95" customHeight="1" x14ac:dyDescent="0.15">
      <c r="A26" s="278"/>
      <c r="B26" s="278"/>
      <c r="C26" s="278"/>
      <c r="D26" s="278"/>
      <c r="E26" s="278"/>
      <c r="F26" s="278"/>
      <c r="G26" s="274"/>
      <c r="H26" s="274"/>
      <c r="I26" s="274"/>
      <c r="J26" s="274"/>
      <c r="K26" s="275"/>
      <c r="L26" s="17" t="s">
        <v>17</v>
      </c>
      <c r="M26" s="279" t="s">
        <v>142</v>
      </c>
      <c r="N26" s="280"/>
      <c r="O26" s="280"/>
      <c r="P26" s="280"/>
      <c r="Q26" s="280"/>
      <c r="R26" s="280"/>
      <c r="S26" s="280"/>
      <c r="T26" s="280"/>
      <c r="U26" s="280"/>
      <c r="V26" s="281"/>
    </row>
    <row r="27" spans="1:24" ht="21.95" customHeight="1" x14ac:dyDescent="0.15">
      <c r="A27" s="278"/>
      <c r="B27" s="278"/>
      <c r="C27" s="278"/>
      <c r="D27" s="278"/>
      <c r="E27" s="278"/>
      <c r="F27" s="278"/>
      <c r="G27" s="274"/>
      <c r="H27" s="274"/>
      <c r="I27" s="274"/>
      <c r="J27" s="274"/>
      <c r="K27" s="275"/>
      <c r="L27" s="17" t="s">
        <v>17</v>
      </c>
      <c r="M27" s="279" t="s">
        <v>142</v>
      </c>
      <c r="N27" s="280"/>
      <c r="O27" s="280"/>
      <c r="P27" s="280"/>
      <c r="Q27" s="280"/>
      <c r="R27" s="280"/>
      <c r="S27" s="280"/>
      <c r="T27" s="280"/>
      <c r="U27" s="280"/>
      <c r="V27" s="281"/>
      <c r="X27" s="58" t="str">
        <f>IF(G13&lt;G28,"支出額が収入額を上回っています。ご確認ください。","")</f>
        <v/>
      </c>
    </row>
    <row r="28" spans="1:24" ht="21.95" customHeight="1" x14ac:dyDescent="0.15">
      <c r="A28" s="285" t="s">
        <v>38</v>
      </c>
      <c r="B28" s="285"/>
      <c r="C28" s="285"/>
      <c r="D28" s="285"/>
      <c r="E28" s="285"/>
      <c r="F28" s="285"/>
      <c r="G28" s="268" t="str">
        <f>IF(SUM(G17:K27)=0,"",SUM(G17:K27))</f>
        <v/>
      </c>
      <c r="H28" s="268"/>
      <c r="I28" s="268"/>
      <c r="J28" s="268"/>
      <c r="K28" s="269"/>
      <c r="L28" s="30" t="s">
        <v>17</v>
      </c>
      <c r="M28" s="270"/>
      <c r="N28" s="270"/>
      <c r="O28" s="270"/>
      <c r="P28" s="270"/>
      <c r="Q28" s="270"/>
      <c r="R28" s="270"/>
      <c r="S28" s="270"/>
      <c r="T28" s="270"/>
      <c r="U28" s="270"/>
      <c r="V28" s="270"/>
    </row>
    <row r="29" spans="1:24" ht="21.95" customHeight="1" x14ac:dyDescent="0.15">
      <c r="A29" s="24"/>
      <c r="B29" s="24"/>
    </row>
    <row r="30" spans="1:24" ht="21.95" customHeight="1" x14ac:dyDescent="0.15">
      <c r="A30" s="31" t="s">
        <v>72</v>
      </c>
      <c r="B30" s="57"/>
      <c r="C30" s="57"/>
      <c r="D30" s="57"/>
      <c r="E30" s="57"/>
      <c r="F30" s="57"/>
      <c r="G30" s="57"/>
      <c r="H30" s="267" t="str">
        <f>IF(G13="","",G13-G28)</f>
        <v/>
      </c>
      <c r="I30" s="267"/>
      <c r="J30" s="267"/>
      <c r="K30" s="267"/>
      <c r="L30" s="59" t="s">
        <v>79</v>
      </c>
      <c r="N30" s="57"/>
      <c r="O30" s="57"/>
      <c r="P30" s="57"/>
      <c r="Q30" s="57"/>
      <c r="R30" s="57"/>
      <c r="S30" s="57"/>
      <c r="T30" s="57"/>
      <c r="U30" s="57"/>
      <c r="V30" s="57"/>
    </row>
    <row r="31" spans="1:24" ht="21.95" customHeight="1" x14ac:dyDescent="0.15">
      <c r="A31" s="24"/>
      <c r="B31" s="24"/>
      <c r="C31" s="27"/>
      <c r="D31" s="27"/>
      <c r="K31" s="27"/>
      <c r="L31" s="27"/>
      <c r="M31" s="27"/>
      <c r="P31" s="20"/>
      <c r="S31" s="20"/>
    </row>
    <row r="32" spans="1:24" ht="21.95" customHeight="1" x14ac:dyDescent="0.15">
      <c r="A32" s="24"/>
      <c r="B32" s="24"/>
      <c r="C32" s="27"/>
      <c r="D32" s="27"/>
    </row>
    <row r="33" spans="1:22" ht="21.95" customHeight="1" x14ac:dyDescent="0.15">
      <c r="A33" s="24"/>
      <c r="B33" s="24"/>
      <c r="C33" s="27"/>
      <c r="D33" s="27"/>
      <c r="K33" s="27"/>
      <c r="L33" s="27"/>
      <c r="M33" s="27"/>
      <c r="P33" s="20"/>
      <c r="S33" s="20"/>
    </row>
    <row r="34" spans="1:22" ht="21.95" customHeight="1" x14ac:dyDescent="0.15">
      <c r="A34" s="24"/>
      <c r="B34" s="24"/>
      <c r="C34" s="24"/>
      <c r="D34" s="24"/>
      <c r="E34" s="24"/>
      <c r="F34" s="24"/>
      <c r="G34" s="24"/>
      <c r="H34" s="24"/>
      <c r="I34" s="26"/>
      <c r="M34" s="24"/>
      <c r="N34" s="24"/>
      <c r="P34" s="24"/>
      <c r="Q34" s="24"/>
      <c r="T34" s="24"/>
      <c r="U34" s="24"/>
      <c r="V34" s="24"/>
    </row>
    <row r="35" spans="1:22" ht="21.95" customHeight="1" x14ac:dyDescent="0.15">
      <c r="A35" s="24"/>
      <c r="B35" s="24"/>
      <c r="C35" s="24"/>
      <c r="D35" s="24"/>
      <c r="E35" s="24"/>
      <c r="F35" s="24"/>
      <c r="G35" s="24"/>
      <c r="H35" s="26"/>
      <c r="I35" s="24"/>
      <c r="J35" s="24"/>
      <c r="K35" s="26"/>
      <c r="L35" s="24"/>
      <c r="M35" s="24"/>
      <c r="N35" s="24"/>
      <c r="O35" s="28"/>
      <c r="P35" s="28"/>
      <c r="Q35" s="24"/>
      <c r="R35" s="24"/>
      <c r="S35" s="24"/>
      <c r="T35" s="26"/>
      <c r="U35" s="24"/>
      <c r="V35" s="24"/>
    </row>
  </sheetData>
  <mergeCells count="69">
    <mergeCell ref="A11:F11"/>
    <mergeCell ref="G11:K11"/>
    <mergeCell ref="M11:V11"/>
    <mergeCell ref="A18:F18"/>
    <mergeCell ref="G18:K18"/>
    <mergeCell ref="M18:V18"/>
    <mergeCell ref="A12:F12"/>
    <mergeCell ref="G12:K12"/>
    <mergeCell ref="M12:V12"/>
    <mergeCell ref="A16:F16"/>
    <mergeCell ref="M16:V16"/>
    <mergeCell ref="A17:F17"/>
    <mergeCell ref="G17:K17"/>
    <mergeCell ref="M17:V17"/>
    <mergeCell ref="G16:L16"/>
    <mergeCell ref="A13:F13"/>
    <mergeCell ref="A19:F19"/>
    <mergeCell ref="G19:K19"/>
    <mergeCell ref="M19:V19"/>
    <mergeCell ref="G21:K21"/>
    <mergeCell ref="M21:V21"/>
    <mergeCell ref="A20:F20"/>
    <mergeCell ref="G20:K20"/>
    <mergeCell ref="M20:V20"/>
    <mergeCell ref="A21:F21"/>
    <mergeCell ref="G22:K22"/>
    <mergeCell ref="M22:V22"/>
    <mergeCell ref="A28:F28"/>
    <mergeCell ref="G28:K28"/>
    <mergeCell ref="M28:V28"/>
    <mergeCell ref="A25:F25"/>
    <mergeCell ref="G25:K25"/>
    <mergeCell ref="M23:V23"/>
    <mergeCell ref="M25:V25"/>
    <mergeCell ref="A24:F24"/>
    <mergeCell ref="G24:K24"/>
    <mergeCell ref="M24:V24"/>
    <mergeCell ref="A9:F9"/>
    <mergeCell ref="A26:F26"/>
    <mergeCell ref="G26:K26"/>
    <mergeCell ref="M26:V26"/>
    <mergeCell ref="A27:F27"/>
    <mergeCell ref="G27:K27"/>
    <mergeCell ref="M27:V27"/>
    <mergeCell ref="G9:K9"/>
    <mergeCell ref="M9:P9"/>
    <mergeCell ref="Q9:U9"/>
    <mergeCell ref="A10:F10"/>
    <mergeCell ref="G10:K10"/>
    <mergeCell ref="M10:V10"/>
    <mergeCell ref="A22:F22"/>
    <mergeCell ref="A23:F23"/>
    <mergeCell ref="G23:K23"/>
    <mergeCell ref="H30:K30"/>
    <mergeCell ref="G13:K13"/>
    <mergeCell ref="M13:V13"/>
    <mergeCell ref="D3:E3"/>
    <mergeCell ref="F3:G3"/>
    <mergeCell ref="H3:I3"/>
    <mergeCell ref="J3:V3"/>
    <mergeCell ref="A6:F6"/>
    <mergeCell ref="G6:L6"/>
    <mergeCell ref="M6:V6"/>
    <mergeCell ref="A7:F7"/>
    <mergeCell ref="M7:V7"/>
    <mergeCell ref="G7:K7"/>
    <mergeCell ref="A8:F8"/>
    <mergeCell ref="G8:K8"/>
    <mergeCell ref="M8:V8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V39"/>
  <sheetViews>
    <sheetView showGridLines="0" zoomScale="90" zoomScaleNormal="90" workbookViewId="0">
      <selection activeCell="AY14" sqref="AY14"/>
    </sheetView>
  </sheetViews>
  <sheetFormatPr defaultColWidth="3.5" defaultRowHeight="18" customHeight="1" x14ac:dyDescent="0.15"/>
  <cols>
    <col min="1" max="1" width="3.5" style="27" customWidth="1"/>
    <col min="2" max="2" width="3.5" style="27"/>
    <col min="3" max="3" width="3.5" style="27" customWidth="1"/>
    <col min="4" max="7" width="3.5" style="27"/>
    <col min="8" max="8" width="3.5" style="27" customWidth="1"/>
    <col min="9" max="9" width="3.5" style="27"/>
    <col min="10" max="10" width="3.5" style="27" customWidth="1"/>
    <col min="11" max="21" width="3.5" style="27"/>
    <col min="22" max="22" width="3.5" style="27" customWidth="1"/>
    <col min="23" max="23" width="3.5" style="27"/>
    <col min="24" max="24" width="2.25" style="27" customWidth="1"/>
    <col min="25" max="25" width="2.25" style="61" hidden="1" customWidth="1"/>
    <col min="26" max="26" width="2.25" style="148" hidden="1" customWidth="1"/>
    <col min="27" max="48" width="2.25" style="27" hidden="1" customWidth="1"/>
    <col min="49" max="16384" width="3.5" style="27"/>
  </cols>
  <sheetData>
    <row r="1" spans="1:27" s="21" customFormat="1" ht="14.25" customHeight="1" x14ac:dyDescent="0.15">
      <c r="A1" s="29" t="s">
        <v>50</v>
      </c>
      <c r="Y1" s="60"/>
      <c r="Z1" s="147"/>
    </row>
    <row r="2" spans="1:27" s="21" customFormat="1" ht="6" customHeight="1" x14ac:dyDescent="0.15">
      <c r="A2" s="29"/>
      <c r="Y2" s="60"/>
      <c r="Z2" s="147"/>
    </row>
    <row r="3" spans="1:27" s="21" customFormat="1" ht="18" customHeight="1" x14ac:dyDescent="0.15">
      <c r="C3" s="219" t="str">
        <f>報告書!C1</f>
        <v>令和</v>
      </c>
      <c r="D3" s="219"/>
      <c r="E3" s="271" t="str">
        <f>IF(報告書!E1="","",報告書!E1)</f>
        <v/>
      </c>
      <c r="F3" s="271"/>
      <c r="G3" s="221" t="s">
        <v>1</v>
      </c>
      <c r="H3" s="221"/>
      <c r="I3" s="221" t="s">
        <v>267</v>
      </c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X3" s="23"/>
      <c r="Y3" s="60"/>
      <c r="Z3" s="147"/>
    </row>
    <row r="4" spans="1:27" ht="6" customHeight="1" x14ac:dyDescent="0.15"/>
    <row r="5" spans="1:27" s="32" customFormat="1" ht="18" customHeight="1" x14ac:dyDescent="0.15">
      <c r="A5" s="346" t="s">
        <v>194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Y5" s="192" t="s">
        <v>274</v>
      </c>
      <c r="Z5" s="146"/>
    </row>
    <row r="6" spans="1:27" s="32" customFormat="1" ht="18" customHeight="1" x14ac:dyDescent="0.15">
      <c r="A6" s="27" t="s">
        <v>51</v>
      </c>
      <c r="Y6" s="62"/>
      <c r="Z6" s="146"/>
    </row>
    <row r="7" spans="1:27" s="33" customFormat="1" ht="60" customHeight="1" x14ac:dyDescent="0.15">
      <c r="A7" s="311" t="s">
        <v>63</v>
      </c>
      <c r="B7" s="312"/>
      <c r="C7" s="313"/>
      <c r="D7" s="311" t="s">
        <v>181</v>
      </c>
      <c r="E7" s="312"/>
      <c r="F7" s="313"/>
      <c r="G7" s="311" t="s">
        <v>182</v>
      </c>
      <c r="H7" s="312"/>
      <c r="I7" s="313"/>
      <c r="J7" s="311" t="s">
        <v>184</v>
      </c>
      <c r="K7" s="312"/>
      <c r="L7" s="313"/>
      <c r="M7" s="309" t="s">
        <v>53</v>
      </c>
      <c r="N7" s="347"/>
      <c r="O7" s="347"/>
      <c r="P7" s="347"/>
      <c r="Q7" s="347"/>
      <c r="R7" s="347"/>
      <c r="S7" s="306"/>
      <c r="T7" s="310" t="s">
        <v>185</v>
      </c>
      <c r="U7" s="310"/>
      <c r="V7" s="310"/>
      <c r="Y7" s="144"/>
      <c r="Z7" s="149"/>
    </row>
    <row r="8" spans="1:27" s="32" customFormat="1" ht="18" customHeight="1" x14ac:dyDescent="0.4">
      <c r="A8" s="286"/>
      <c r="B8" s="287"/>
      <c r="C8" s="35" t="s">
        <v>52</v>
      </c>
      <c r="D8" s="286"/>
      <c r="E8" s="287"/>
      <c r="F8" s="35" t="s">
        <v>39</v>
      </c>
      <c r="G8" s="291" t="str">
        <f>IF(A8="","",A8*D8)</f>
        <v/>
      </c>
      <c r="H8" s="292"/>
      <c r="I8" s="35" t="s">
        <v>52</v>
      </c>
      <c r="J8" s="286"/>
      <c r="K8" s="287"/>
      <c r="L8" s="35" t="s">
        <v>52</v>
      </c>
      <c r="M8" s="335"/>
      <c r="N8" s="336"/>
      <c r="O8" s="336"/>
      <c r="P8" s="336"/>
      <c r="Q8" s="336"/>
      <c r="R8" s="336"/>
      <c r="S8" s="337"/>
      <c r="T8" s="291">
        <v>60000</v>
      </c>
      <c r="U8" s="292"/>
      <c r="V8" s="35" t="s">
        <v>17</v>
      </c>
      <c r="Y8" s="62">
        <f>IF(A8="",0,G8)</f>
        <v>0</v>
      </c>
      <c r="Z8" s="146">
        <f>IF(G8="",0,IF(A8&lt;T8,G8-J8,T8*D8-J8))</f>
        <v>0</v>
      </c>
      <c r="AA8" s="194">
        <f>IF(G8="",0,IF(A8&lt;T8,G8,T8*D8))</f>
        <v>0</v>
      </c>
    </row>
    <row r="9" spans="1:27" s="32" customFormat="1" ht="18" customHeight="1" x14ac:dyDescent="0.15">
      <c r="A9" s="49" t="s">
        <v>54</v>
      </c>
      <c r="Y9" s="62"/>
      <c r="Z9" s="146"/>
    </row>
    <row r="10" spans="1:27" s="34" customFormat="1" ht="60" customHeight="1" x14ac:dyDescent="0.15">
      <c r="A10" s="311" t="s">
        <v>64</v>
      </c>
      <c r="B10" s="342"/>
      <c r="C10" s="311" t="s">
        <v>186</v>
      </c>
      <c r="D10" s="312"/>
      <c r="E10" s="313"/>
      <c r="F10" s="312" t="s">
        <v>187</v>
      </c>
      <c r="G10" s="312"/>
      <c r="H10" s="312"/>
      <c r="I10" s="311" t="s">
        <v>188</v>
      </c>
      <c r="J10" s="341"/>
      <c r="K10" s="342"/>
      <c r="L10" s="311" t="s">
        <v>184</v>
      </c>
      <c r="M10" s="312"/>
      <c r="N10" s="313"/>
      <c r="O10" s="309" t="s">
        <v>53</v>
      </c>
      <c r="P10" s="314"/>
      <c r="Q10" s="314"/>
      <c r="R10" s="314"/>
      <c r="S10" s="340"/>
      <c r="T10" s="310" t="s">
        <v>185</v>
      </c>
      <c r="U10" s="310"/>
      <c r="V10" s="310"/>
      <c r="Y10" s="63"/>
      <c r="Z10" s="150"/>
    </row>
    <row r="11" spans="1:27" s="32" customFormat="1" ht="18" customHeight="1" x14ac:dyDescent="0.4">
      <c r="A11" s="38" t="s">
        <v>56</v>
      </c>
      <c r="B11" s="39" t="s">
        <v>5</v>
      </c>
      <c r="C11" s="338">
        <f>'添付書類(1)活動状況報告書'!E11</f>
        <v>0</v>
      </c>
      <c r="D11" s="339"/>
      <c r="E11" s="44" t="s">
        <v>62</v>
      </c>
      <c r="F11" s="286"/>
      <c r="G11" s="287"/>
      <c r="H11" s="35" t="s">
        <v>52</v>
      </c>
      <c r="I11" s="322" t="str">
        <f t="shared" ref="I11:I22" si="0">IF(F11="","",C11*F11)</f>
        <v/>
      </c>
      <c r="J11" s="323"/>
      <c r="K11" s="48" t="s">
        <v>52</v>
      </c>
      <c r="L11" s="293"/>
      <c r="M11" s="294"/>
      <c r="N11" s="295"/>
      <c r="O11" s="332"/>
      <c r="P11" s="333"/>
      <c r="Q11" s="333"/>
      <c r="R11" s="333"/>
      <c r="S11" s="334"/>
      <c r="T11" s="320">
        <v>60000</v>
      </c>
      <c r="U11" s="321"/>
      <c r="V11" s="326" t="s">
        <v>17</v>
      </c>
      <c r="Y11" s="62">
        <f>T11</f>
        <v>60000</v>
      </c>
      <c r="Z11" s="146">
        <f>IF(C11=0,0,IF($Y$11&lt;I11,$Y$11,I11))</f>
        <v>0</v>
      </c>
    </row>
    <row r="12" spans="1:27" s="32" customFormat="1" ht="18" customHeight="1" x14ac:dyDescent="0.4">
      <c r="A12" s="36" t="s">
        <v>57</v>
      </c>
      <c r="B12" s="37" t="s">
        <v>5</v>
      </c>
      <c r="C12" s="315">
        <f>'添付書類(1)活動状況報告書'!E12</f>
        <v>0</v>
      </c>
      <c r="D12" s="316"/>
      <c r="E12" s="37" t="s">
        <v>3</v>
      </c>
      <c r="F12" s="286"/>
      <c r="G12" s="287"/>
      <c r="H12" s="52" t="s">
        <v>52</v>
      </c>
      <c r="I12" s="291" t="str">
        <f t="shared" si="0"/>
        <v/>
      </c>
      <c r="J12" s="292"/>
      <c r="K12" s="35" t="s">
        <v>17</v>
      </c>
      <c r="L12" s="296"/>
      <c r="M12" s="297"/>
      <c r="N12" s="298"/>
      <c r="O12" s="335"/>
      <c r="P12" s="336"/>
      <c r="Q12" s="336"/>
      <c r="R12" s="336"/>
      <c r="S12" s="337"/>
      <c r="T12" s="322"/>
      <c r="U12" s="323"/>
      <c r="V12" s="327"/>
      <c r="Y12" s="62"/>
      <c r="Z12" s="146">
        <f t="shared" ref="Z12:Z21" si="1">IF(C12=0,0,IF($Y$11&lt;I12,$Y$11,I12))</f>
        <v>0</v>
      </c>
    </row>
    <row r="13" spans="1:27" s="32" customFormat="1" ht="18" customHeight="1" x14ac:dyDescent="0.4">
      <c r="A13" s="43" t="s">
        <v>32</v>
      </c>
      <c r="B13" s="139" t="s">
        <v>4</v>
      </c>
      <c r="C13" s="315">
        <f>'添付書類(1)活動状況報告書'!E13</f>
        <v>0</v>
      </c>
      <c r="D13" s="316"/>
      <c r="E13" s="37" t="s">
        <v>3</v>
      </c>
      <c r="F13" s="287"/>
      <c r="G13" s="287"/>
      <c r="H13" s="52" t="s">
        <v>17</v>
      </c>
      <c r="I13" s="291" t="str">
        <f t="shared" ref="I13:I21" si="2">IF(F13="","",C13*F13)</f>
        <v/>
      </c>
      <c r="J13" s="292"/>
      <c r="K13" s="35" t="s">
        <v>17</v>
      </c>
      <c r="L13" s="296"/>
      <c r="M13" s="297"/>
      <c r="N13" s="298"/>
      <c r="O13" s="332"/>
      <c r="P13" s="333"/>
      <c r="Q13" s="333"/>
      <c r="R13" s="333"/>
      <c r="S13" s="334"/>
      <c r="T13" s="322"/>
      <c r="U13" s="323"/>
      <c r="V13" s="327"/>
      <c r="Y13" s="62"/>
      <c r="Z13" s="146">
        <f t="shared" si="1"/>
        <v>0</v>
      </c>
    </row>
    <row r="14" spans="1:27" s="32" customFormat="1" ht="18" customHeight="1" x14ac:dyDescent="0.4">
      <c r="A14" s="36" t="s">
        <v>33</v>
      </c>
      <c r="B14" s="37" t="s">
        <v>4</v>
      </c>
      <c r="C14" s="315">
        <f>'添付書類(1)活動状況報告書'!E14</f>
        <v>0</v>
      </c>
      <c r="D14" s="316"/>
      <c r="E14" s="37" t="s">
        <v>3</v>
      </c>
      <c r="F14" s="286"/>
      <c r="G14" s="287"/>
      <c r="H14" s="52" t="s">
        <v>17</v>
      </c>
      <c r="I14" s="291" t="str">
        <f t="shared" si="2"/>
        <v/>
      </c>
      <c r="J14" s="292"/>
      <c r="K14" s="35" t="s">
        <v>17</v>
      </c>
      <c r="L14" s="296"/>
      <c r="M14" s="297"/>
      <c r="N14" s="298"/>
      <c r="O14" s="335"/>
      <c r="P14" s="336"/>
      <c r="Q14" s="336"/>
      <c r="R14" s="336"/>
      <c r="S14" s="337"/>
      <c r="T14" s="322"/>
      <c r="U14" s="323"/>
      <c r="V14" s="327"/>
      <c r="Y14" s="62"/>
      <c r="Z14" s="146">
        <f t="shared" si="1"/>
        <v>0</v>
      </c>
    </row>
    <row r="15" spans="1:27" s="32" customFormat="1" ht="18" customHeight="1" x14ac:dyDescent="0.4">
      <c r="A15" s="36" t="s">
        <v>34</v>
      </c>
      <c r="B15" s="37" t="s">
        <v>4</v>
      </c>
      <c r="C15" s="315">
        <f>'添付書類(1)活動状況報告書'!E15</f>
        <v>0</v>
      </c>
      <c r="D15" s="316"/>
      <c r="E15" s="37" t="s">
        <v>3</v>
      </c>
      <c r="F15" s="286"/>
      <c r="G15" s="287"/>
      <c r="H15" s="52" t="s">
        <v>17</v>
      </c>
      <c r="I15" s="291" t="str">
        <f t="shared" si="2"/>
        <v/>
      </c>
      <c r="J15" s="292"/>
      <c r="K15" s="35" t="s">
        <v>17</v>
      </c>
      <c r="L15" s="296"/>
      <c r="M15" s="297"/>
      <c r="N15" s="298"/>
      <c r="O15" s="332"/>
      <c r="P15" s="333"/>
      <c r="Q15" s="333"/>
      <c r="R15" s="333"/>
      <c r="S15" s="334"/>
      <c r="T15" s="322"/>
      <c r="U15" s="323"/>
      <c r="V15" s="327"/>
      <c r="Y15" s="62"/>
      <c r="Z15" s="146">
        <f t="shared" si="1"/>
        <v>0</v>
      </c>
    </row>
    <row r="16" spans="1:27" s="32" customFormat="1" ht="18" customHeight="1" x14ac:dyDescent="0.4">
      <c r="A16" s="43" t="s">
        <v>35</v>
      </c>
      <c r="B16" s="44" t="s">
        <v>4</v>
      </c>
      <c r="C16" s="315">
        <f>'添付書類(1)活動状況報告書'!E16</f>
        <v>0</v>
      </c>
      <c r="D16" s="316"/>
      <c r="E16" s="37" t="s">
        <v>3</v>
      </c>
      <c r="F16" s="286"/>
      <c r="G16" s="287"/>
      <c r="H16" s="52" t="s">
        <v>17</v>
      </c>
      <c r="I16" s="291" t="str">
        <f t="shared" si="2"/>
        <v/>
      </c>
      <c r="J16" s="292"/>
      <c r="K16" s="35" t="s">
        <v>17</v>
      </c>
      <c r="L16" s="296"/>
      <c r="M16" s="297"/>
      <c r="N16" s="298"/>
      <c r="O16" s="335"/>
      <c r="P16" s="336"/>
      <c r="Q16" s="336"/>
      <c r="R16" s="336"/>
      <c r="S16" s="337"/>
      <c r="T16" s="322"/>
      <c r="U16" s="323"/>
      <c r="V16" s="327"/>
      <c r="Y16" s="62"/>
      <c r="Z16" s="146">
        <f t="shared" si="1"/>
        <v>0</v>
      </c>
    </row>
    <row r="17" spans="1:27" s="32" customFormat="1" ht="18" customHeight="1" x14ac:dyDescent="0.4">
      <c r="A17" s="36">
        <v>10</v>
      </c>
      <c r="B17" s="37" t="s">
        <v>4</v>
      </c>
      <c r="C17" s="315">
        <f>'添付書類(1)活動状況報告書'!E17</f>
        <v>0</v>
      </c>
      <c r="D17" s="316"/>
      <c r="E17" s="37" t="s">
        <v>3</v>
      </c>
      <c r="F17" s="286"/>
      <c r="G17" s="287"/>
      <c r="H17" s="52" t="s">
        <v>17</v>
      </c>
      <c r="I17" s="291" t="str">
        <f t="shared" si="2"/>
        <v/>
      </c>
      <c r="J17" s="292"/>
      <c r="K17" s="35" t="s">
        <v>17</v>
      </c>
      <c r="L17" s="296"/>
      <c r="M17" s="297"/>
      <c r="N17" s="298"/>
      <c r="O17" s="329"/>
      <c r="P17" s="330"/>
      <c r="Q17" s="330"/>
      <c r="R17" s="330"/>
      <c r="S17" s="331"/>
      <c r="T17" s="322"/>
      <c r="U17" s="323"/>
      <c r="V17" s="327"/>
      <c r="Y17" s="62"/>
      <c r="Z17" s="146">
        <f t="shared" si="1"/>
        <v>0</v>
      </c>
    </row>
    <row r="18" spans="1:27" s="32" customFormat="1" ht="18" customHeight="1" x14ac:dyDescent="0.4">
      <c r="A18" s="43">
        <v>11</v>
      </c>
      <c r="B18" s="44" t="s">
        <v>4</v>
      </c>
      <c r="C18" s="315">
        <f>'添付書類(1)活動状況報告書'!E18</f>
        <v>0</v>
      </c>
      <c r="D18" s="316"/>
      <c r="E18" s="37" t="s">
        <v>3</v>
      </c>
      <c r="F18" s="286"/>
      <c r="G18" s="287"/>
      <c r="H18" s="52" t="s">
        <v>17</v>
      </c>
      <c r="I18" s="291" t="str">
        <f t="shared" si="2"/>
        <v/>
      </c>
      <c r="J18" s="292"/>
      <c r="K18" s="35" t="s">
        <v>17</v>
      </c>
      <c r="L18" s="296"/>
      <c r="M18" s="297"/>
      <c r="N18" s="298"/>
      <c r="O18" s="332"/>
      <c r="P18" s="333"/>
      <c r="Q18" s="333"/>
      <c r="R18" s="333"/>
      <c r="S18" s="334"/>
      <c r="T18" s="322"/>
      <c r="U18" s="323"/>
      <c r="V18" s="327"/>
      <c r="Y18" s="62"/>
      <c r="Z18" s="146">
        <f t="shared" si="1"/>
        <v>0</v>
      </c>
    </row>
    <row r="19" spans="1:27" s="32" customFormat="1" ht="18" customHeight="1" x14ac:dyDescent="0.4">
      <c r="A19" s="36">
        <v>12</v>
      </c>
      <c r="B19" s="37" t="s">
        <v>4</v>
      </c>
      <c r="C19" s="315">
        <f>'添付書類(1)活動状況報告書'!E19</f>
        <v>0</v>
      </c>
      <c r="D19" s="316"/>
      <c r="E19" s="37" t="s">
        <v>3</v>
      </c>
      <c r="F19" s="286"/>
      <c r="G19" s="287"/>
      <c r="H19" s="52" t="s">
        <v>17</v>
      </c>
      <c r="I19" s="291" t="str">
        <f t="shared" si="2"/>
        <v/>
      </c>
      <c r="J19" s="292"/>
      <c r="K19" s="35" t="s">
        <v>17</v>
      </c>
      <c r="L19" s="296"/>
      <c r="M19" s="297"/>
      <c r="N19" s="298"/>
      <c r="O19" s="335"/>
      <c r="P19" s="336"/>
      <c r="Q19" s="336"/>
      <c r="R19" s="336"/>
      <c r="S19" s="337"/>
      <c r="T19" s="322"/>
      <c r="U19" s="323"/>
      <c r="V19" s="327"/>
      <c r="Y19" s="62"/>
      <c r="Z19" s="146">
        <f t="shared" si="1"/>
        <v>0</v>
      </c>
    </row>
    <row r="20" spans="1:27" s="32" customFormat="1" ht="18" customHeight="1" x14ac:dyDescent="0.4">
      <c r="A20" s="43" t="s">
        <v>58</v>
      </c>
      <c r="B20" s="44" t="s">
        <v>4</v>
      </c>
      <c r="C20" s="315">
        <f>'添付書類(1)活動状況報告書'!E20</f>
        <v>0</v>
      </c>
      <c r="D20" s="316"/>
      <c r="E20" s="37" t="s">
        <v>3</v>
      </c>
      <c r="F20" s="286"/>
      <c r="G20" s="287"/>
      <c r="H20" s="52" t="s">
        <v>17</v>
      </c>
      <c r="I20" s="291" t="str">
        <f t="shared" si="2"/>
        <v/>
      </c>
      <c r="J20" s="292"/>
      <c r="K20" s="35" t="s">
        <v>17</v>
      </c>
      <c r="L20" s="296"/>
      <c r="M20" s="297"/>
      <c r="N20" s="298"/>
      <c r="O20" s="332"/>
      <c r="P20" s="333"/>
      <c r="Q20" s="333"/>
      <c r="R20" s="333"/>
      <c r="S20" s="334"/>
      <c r="T20" s="322"/>
      <c r="U20" s="323"/>
      <c r="V20" s="327"/>
      <c r="Y20" s="62"/>
      <c r="Z20" s="146">
        <f t="shared" si="1"/>
        <v>0</v>
      </c>
    </row>
    <row r="21" spans="1:27" s="32" customFormat="1" ht="18" customHeight="1" x14ac:dyDescent="0.4">
      <c r="A21" s="36" t="s">
        <v>59</v>
      </c>
      <c r="B21" s="37" t="s">
        <v>4</v>
      </c>
      <c r="C21" s="315">
        <f>'添付書類(1)活動状況報告書'!E21</f>
        <v>0</v>
      </c>
      <c r="D21" s="316"/>
      <c r="E21" s="37" t="s">
        <v>3</v>
      </c>
      <c r="F21" s="286"/>
      <c r="G21" s="287"/>
      <c r="H21" s="52" t="s">
        <v>17</v>
      </c>
      <c r="I21" s="291" t="str">
        <f t="shared" si="2"/>
        <v/>
      </c>
      <c r="J21" s="292"/>
      <c r="K21" s="35" t="s">
        <v>17</v>
      </c>
      <c r="L21" s="296"/>
      <c r="M21" s="297"/>
      <c r="N21" s="298"/>
      <c r="O21" s="335"/>
      <c r="P21" s="336"/>
      <c r="Q21" s="336"/>
      <c r="R21" s="336"/>
      <c r="S21" s="337"/>
      <c r="T21" s="322"/>
      <c r="U21" s="323"/>
      <c r="V21" s="327"/>
      <c r="Y21" s="62"/>
      <c r="Z21" s="146">
        <f t="shared" si="1"/>
        <v>0</v>
      </c>
    </row>
    <row r="22" spans="1:27" s="32" customFormat="1" ht="18" customHeight="1" x14ac:dyDescent="0.4">
      <c r="A22" s="41" t="s">
        <v>60</v>
      </c>
      <c r="B22" s="42" t="s">
        <v>4</v>
      </c>
      <c r="C22" s="315">
        <f>'添付書類(1)活動状況報告書'!E22</f>
        <v>0</v>
      </c>
      <c r="D22" s="316"/>
      <c r="E22" s="37" t="s">
        <v>3</v>
      </c>
      <c r="F22" s="286"/>
      <c r="G22" s="287"/>
      <c r="H22" s="32" t="s">
        <v>52</v>
      </c>
      <c r="I22" s="291" t="str">
        <f t="shared" si="0"/>
        <v/>
      </c>
      <c r="J22" s="292"/>
      <c r="K22" s="35" t="s">
        <v>17</v>
      </c>
      <c r="L22" s="299"/>
      <c r="M22" s="300"/>
      <c r="N22" s="301"/>
      <c r="O22" s="332"/>
      <c r="P22" s="333"/>
      <c r="Q22" s="333"/>
      <c r="R22" s="333"/>
      <c r="S22" s="334"/>
      <c r="T22" s="322"/>
      <c r="U22" s="323"/>
      <c r="V22" s="327"/>
      <c r="Z22" s="146">
        <f>IF(C22=0,0,IF($Y$11&lt;I22,$Y$11,I22))</f>
        <v>0</v>
      </c>
    </row>
    <row r="23" spans="1:27" s="32" customFormat="1" ht="18" customHeight="1" x14ac:dyDescent="0.4">
      <c r="A23" s="307" t="s">
        <v>180</v>
      </c>
      <c r="B23" s="314"/>
      <c r="C23" s="315" t="str">
        <f>'添付書類(1)活動状況報告書'!E23</f>
        <v/>
      </c>
      <c r="D23" s="316"/>
      <c r="E23" s="37" t="s">
        <v>3</v>
      </c>
      <c r="F23" s="317"/>
      <c r="G23" s="318"/>
      <c r="H23" s="319"/>
      <c r="I23" s="291" t="str">
        <f>IF(SUM(I11:J22)=0,"",SUM(I11:J22))</f>
        <v/>
      </c>
      <c r="J23" s="292"/>
      <c r="K23" s="35" t="s">
        <v>17</v>
      </c>
      <c r="L23" s="286"/>
      <c r="M23" s="287"/>
      <c r="N23" s="40" t="s">
        <v>17</v>
      </c>
      <c r="O23" s="302"/>
      <c r="P23" s="303"/>
      <c r="Q23" s="303"/>
      <c r="R23" s="303"/>
      <c r="S23" s="304"/>
      <c r="T23" s="324"/>
      <c r="U23" s="325"/>
      <c r="V23" s="328"/>
      <c r="Y23" s="62">
        <f>IF(C23="",0,IF(I23="",0,I23))</f>
        <v>0</v>
      </c>
      <c r="Z23" s="146">
        <f>IF(I23="",0,SUM(Z11:Z22)-L23)</f>
        <v>0</v>
      </c>
      <c r="AA23" s="194">
        <f>IF(I23="",0,SUM(Z11:Z22))</f>
        <v>0</v>
      </c>
    </row>
    <row r="24" spans="1:27" s="32" customFormat="1" ht="18" customHeight="1" x14ac:dyDescent="0.15">
      <c r="A24" s="27" t="s">
        <v>195</v>
      </c>
      <c r="Y24" s="62">
        <f>Y8+Y23</f>
        <v>0</v>
      </c>
      <c r="Z24" s="146">
        <f>IF(Z8+Z23&gt;0,Z8+Z23,0)</f>
        <v>0</v>
      </c>
      <c r="AA24" s="192">
        <f>AA8+AA23</f>
        <v>0</v>
      </c>
    </row>
    <row r="25" spans="1:27" s="34" customFormat="1" ht="60" customHeight="1" x14ac:dyDescent="0.15">
      <c r="A25" s="305" t="s">
        <v>55</v>
      </c>
      <c r="B25" s="305"/>
      <c r="C25" s="306" t="s">
        <v>189</v>
      </c>
      <c r="D25" s="305"/>
      <c r="E25" s="307"/>
      <c r="F25" s="308" t="s">
        <v>190</v>
      </c>
      <c r="G25" s="308"/>
      <c r="H25" s="308"/>
      <c r="I25" s="306" t="s">
        <v>191</v>
      </c>
      <c r="J25" s="308"/>
      <c r="K25" s="309"/>
      <c r="L25" s="308" t="s">
        <v>192</v>
      </c>
      <c r="M25" s="308"/>
      <c r="N25" s="308"/>
      <c r="O25" s="311" t="s">
        <v>184</v>
      </c>
      <c r="P25" s="312"/>
      <c r="Q25" s="313"/>
      <c r="R25" s="305" t="s">
        <v>53</v>
      </c>
      <c r="S25" s="305"/>
      <c r="T25" s="310" t="s">
        <v>185</v>
      </c>
      <c r="U25" s="310"/>
      <c r="V25" s="310"/>
      <c r="Y25" s="63"/>
      <c r="Z25" s="150"/>
    </row>
    <row r="26" spans="1:27" s="32" customFormat="1" ht="18" customHeight="1" x14ac:dyDescent="0.4">
      <c r="A26" s="36" t="s">
        <v>56</v>
      </c>
      <c r="B26" s="37" t="s">
        <v>5</v>
      </c>
      <c r="C26" s="286"/>
      <c r="D26" s="287"/>
      <c r="E26" s="35" t="s">
        <v>52</v>
      </c>
      <c r="F26" s="286"/>
      <c r="G26" s="287"/>
      <c r="H26" s="35" t="s">
        <v>52</v>
      </c>
      <c r="I26" s="286"/>
      <c r="J26" s="287"/>
      <c r="K26" s="35" t="s">
        <v>52</v>
      </c>
      <c r="L26" s="291" t="str">
        <f>IF(C26+F26+I26=0,"",C26+F26+I26)</f>
        <v/>
      </c>
      <c r="M26" s="292"/>
      <c r="N26" s="35" t="s">
        <v>52</v>
      </c>
      <c r="O26" s="293"/>
      <c r="P26" s="294"/>
      <c r="Q26" s="295"/>
      <c r="R26" s="290"/>
      <c r="S26" s="290"/>
      <c r="T26" s="343">
        <v>10000</v>
      </c>
      <c r="U26" s="343"/>
      <c r="V26" s="326" t="s">
        <v>52</v>
      </c>
      <c r="Y26" s="62">
        <f>T26</f>
        <v>10000</v>
      </c>
      <c r="Z26" s="146">
        <f>IF(L26="",0,IF($Y$26&lt;L26,$Y$26,L26))</f>
        <v>0</v>
      </c>
    </row>
    <row r="27" spans="1:27" s="32" customFormat="1" ht="18" customHeight="1" x14ac:dyDescent="0.4">
      <c r="A27" s="43" t="s">
        <v>57</v>
      </c>
      <c r="B27" s="44" t="s">
        <v>5</v>
      </c>
      <c r="C27" s="286"/>
      <c r="D27" s="287"/>
      <c r="E27" s="35" t="s">
        <v>17</v>
      </c>
      <c r="F27" s="286"/>
      <c r="G27" s="287"/>
      <c r="H27" s="35" t="s">
        <v>17</v>
      </c>
      <c r="I27" s="286"/>
      <c r="J27" s="287"/>
      <c r="K27" s="35" t="s">
        <v>17</v>
      </c>
      <c r="L27" s="291" t="str">
        <f t="shared" ref="L27:L37" si="3">IF(C27+F27+I27=0,"",C27+F27+I27)</f>
        <v/>
      </c>
      <c r="M27" s="292"/>
      <c r="N27" s="48" t="s">
        <v>52</v>
      </c>
      <c r="O27" s="296"/>
      <c r="P27" s="297"/>
      <c r="Q27" s="298"/>
      <c r="R27" s="289"/>
      <c r="S27" s="289"/>
      <c r="T27" s="344"/>
      <c r="U27" s="344"/>
      <c r="V27" s="327"/>
      <c r="Y27" s="62"/>
      <c r="Z27" s="146">
        <f t="shared" ref="Z27:Z37" si="4">IF(L27="",0,IF($Y$26&lt;L27,$Y$26,L27))</f>
        <v>0</v>
      </c>
    </row>
    <row r="28" spans="1:27" s="32" customFormat="1" ht="18" customHeight="1" x14ac:dyDescent="0.4">
      <c r="A28" s="36" t="s">
        <v>32</v>
      </c>
      <c r="B28" s="37" t="s">
        <v>4</v>
      </c>
      <c r="C28" s="286"/>
      <c r="D28" s="287"/>
      <c r="E28" s="35" t="s">
        <v>17</v>
      </c>
      <c r="F28" s="286"/>
      <c r="G28" s="287"/>
      <c r="H28" s="35" t="s">
        <v>17</v>
      </c>
      <c r="I28" s="286"/>
      <c r="J28" s="287"/>
      <c r="K28" s="35" t="s">
        <v>17</v>
      </c>
      <c r="L28" s="291" t="str">
        <f t="shared" si="3"/>
        <v/>
      </c>
      <c r="M28" s="292"/>
      <c r="N28" s="35" t="s">
        <v>52</v>
      </c>
      <c r="O28" s="296"/>
      <c r="P28" s="297"/>
      <c r="Q28" s="298"/>
      <c r="R28" s="290"/>
      <c r="S28" s="290"/>
      <c r="T28" s="344"/>
      <c r="U28" s="344"/>
      <c r="V28" s="327"/>
      <c r="Y28" s="62"/>
      <c r="Z28" s="146">
        <f t="shared" si="4"/>
        <v>0</v>
      </c>
    </row>
    <row r="29" spans="1:27" s="32" customFormat="1" ht="18" customHeight="1" x14ac:dyDescent="0.4">
      <c r="A29" s="43" t="s">
        <v>33</v>
      </c>
      <c r="B29" s="44" t="s">
        <v>4</v>
      </c>
      <c r="C29" s="286"/>
      <c r="D29" s="287"/>
      <c r="E29" s="35" t="s">
        <v>17</v>
      </c>
      <c r="F29" s="286"/>
      <c r="G29" s="287"/>
      <c r="H29" s="35" t="s">
        <v>17</v>
      </c>
      <c r="I29" s="286"/>
      <c r="J29" s="287"/>
      <c r="K29" s="35" t="s">
        <v>17</v>
      </c>
      <c r="L29" s="291" t="str">
        <f t="shared" si="3"/>
        <v/>
      </c>
      <c r="M29" s="292"/>
      <c r="N29" s="48" t="s">
        <v>52</v>
      </c>
      <c r="O29" s="296"/>
      <c r="P29" s="297"/>
      <c r="Q29" s="298"/>
      <c r="R29" s="289"/>
      <c r="S29" s="289"/>
      <c r="T29" s="344"/>
      <c r="U29" s="344"/>
      <c r="V29" s="327"/>
      <c r="Y29" s="62"/>
      <c r="Z29" s="146">
        <f t="shared" si="4"/>
        <v>0</v>
      </c>
    </row>
    <row r="30" spans="1:27" s="32" customFormat="1" ht="18" customHeight="1" x14ac:dyDescent="0.4">
      <c r="A30" s="36" t="s">
        <v>34</v>
      </c>
      <c r="B30" s="37" t="s">
        <v>4</v>
      </c>
      <c r="C30" s="286"/>
      <c r="D30" s="287"/>
      <c r="E30" s="35" t="s">
        <v>17</v>
      </c>
      <c r="F30" s="286"/>
      <c r="G30" s="287"/>
      <c r="H30" s="35" t="s">
        <v>17</v>
      </c>
      <c r="I30" s="286"/>
      <c r="J30" s="287"/>
      <c r="K30" s="35" t="s">
        <v>17</v>
      </c>
      <c r="L30" s="291" t="str">
        <f t="shared" si="3"/>
        <v/>
      </c>
      <c r="M30" s="292"/>
      <c r="N30" s="35" t="s">
        <v>52</v>
      </c>
      <c r="O30" s="296"/>
      <c r="P30" s="297"/>
      <c r="Q30" s="298"/>
      <c r="R30" s="290"/>
      <c r="S30" s="290"/>
      <c r="T30" s="344"/>
      <c r="U30" s="344"/>
      <c r="V30" s="327"/>
      <c r="Y30" s="62"/>
      <c r="Z30" s="146">
        <f t="shared" si="4"/>
        <v>0</v>
      </c>
    </row>
    <row r="31" spans="1:27" s="32" customFormat="1" ht="18" customHeight="1" x14ac:dyDescent="0.4">
      <c r="A31" s="43" t="s">
        <v>35</v>
      </c>
      <c r="B31" s="44" t="s">
        <v>4</v>
      </c>
      <c r="C31" s="286"/>
      <c r="D31" s="287"/>
      <c r="E31" s="35" t="s">
        <v>17</v>
      </c>
      <c r="F31" s="286"/>
      <c r="G31" s="287"/>
      <c r="H31" s="35" t="s">
        <v>17</v>
      </c>
      <c r="I31" s="286"/>
      <c r="J31" s="287"/>
      <c r="K31" s="35" t="s">
        <v>17</v>
      </c>
      <c r="L31" s="291" t="str">
        <f>IF(C31+F31+I31=0,"",C31+F31+I31)</f>
        <v/>
      </c>
      <c r="M31" s="292"/>
      <c r="N31" s="48" t="s">
        <v>52</v>
      </c>
      <c r="O31" s="296"/>
      <c r="P31" s="297"/>
      <c r="Q31" s="298"/>
      <c r="R31" s="289"/>
      <c r="S31" s="289"/>
      <c r="T31" s="344"/>
      <c r="U31" s="344"/>
      <c r="V31" s="327"/>
      <c r="Y31" s="62"/>
      <c r="Z31" s="146">
        <f t="shared" si="4"/>
        <v>0</v>
      </c>
    </row>
    <row r="32" spans="1:27" s="32" customFormat="1" ht="18" customHeight="1" x14ac:dyDescent="0.4">
      <c r="A32" s="36">
        <v>10</v>
      </c>
      <c r="B32" s="37" t="s">
        <v>4</v>
      </c>
      <c r="C32" s="286"/>
      <c r="D32" s="287"/>
      <c r="E32" s="35" t="s">
        <v>17</v>
      </c>
      <c r="F32" s="286"/>
      <c r="G32" s="287"/>
      <c r="H32" s="35" t="s">
        <v>17</v>
      </c>
      <c r="I32" s="286"/>
      <c r="J32" s="287"/>
      <c r="K32" s="35" t="s">
        <v>17</v>
      </c>
      <c r="L32" s="291" t="str">
        <f t="shared" si="3"/>
        <v/>
      </c>
      <c r="M32" s="292"/>
      <c r="N32" s="35" t="s">
        <v>52</v>
      </c>
      <c r="O32" s="296"/>
      <c r="P32" s="297"/>
      <c r="Q32" s="298"/>
      <c r="R32" s="290"/>
      <c r="S32" s="290"/>
      <c r="T32" s="344"/>
      <c r="U32" s="344"/>
      <c r="V32" s="327"/>
      <c r="Y32" s="62"/>
      <c r="Z32" s="146">
        <f t="shared" si="4"/>
        <v>0</v>
      </c>
    </row>
    <row r="33" spans="1:27" s="32" customFormat="1" ht="18" customHeight="1" x14ac:dyDescent="0.4">
      <c r="A33" s="43">
        <v>11</v>
      </c>
      <c r="B33" s="44" t="s">
        <v>4</v>
      </c>
      <c r="C33" s="286"/>
      <c r="D33" s="287"/>
      <c r="E33" s="35" t="s">
        <v>17</v>
      </c>
      <c r="F33" s="286"/>
      <c r="G33" s="287"/>
      <c r="H33" s="35" t="s">
        <v>17</v>
      </c>
      <c r="I33" s="286"/>
      <c r="J33" s="287"/>
      <c r="K33" s="35" t="s">
        <v>17</v>
      </c>
      <c r="L33" s="291" t="str">
        <f t="shared" si="3"/>
        <v/>
      </c>
      <c r="M33" s="292"/>
      <c r="N33" s="48" t="s">
        <v>52</v>
      </c>
      <c r="O33" s="296"/>
      <c r="P33" s="297"/>
      <c r="Q33" s="298"/>
      <c r="R33" s="289"/>
      <c r="S33" s="289"/>
      <c r="T33" s="344"/>
      <c r="U33" s="344"/>
      <c r="V33" s="327"/>
      <c r="Y33" s="62"/>
      <c r="Z33" s="146">
        <f t="shared" si="4"/>
        <v>0</v>
      </c>
    </row>
    <row r="34" spans="1:27" s="32" customFormat="1" ht="18" customHeight="1" x14ac:dyDescent="0.4">
      <c r="A34" s="36">
        <v>12</v>
      </c>
      <c r="B34" s="37" t="s">
        <v>4</v>
      </c>
      <c r="C34" s="286"/>
      <c r="D34" s="287"/>
      <c r="E34" s="35" t="s">
        <v>17</v>
      </c>
      <c r="F34" s="286"/>
      <c r="G34" s="287"/>
      <c r="H34" s="35" t="s">
        <v>17</v>
      </c>
      <c r="I34" s="286"/>
      <c r="J34" s="287"/>
      <c r="K34" s="35" t="s">
        <v>17</v>
      </c>
      <c r="L34" s="291" t="str">
        <f t="shared" si="3"/>
        <v/>
      </c>
      <c r="M34" s="292"/>
      <c r="N34" s="35" t="s">
        <v>52</v>
      </c>
      <c r="O34" s="296"/>
      <c r="P34" s="297"/>
      <c r="Q34" s="298"/>
      <c r="R34" s="290"/>
      <c r="S34" s="290"/>
      <c r="T34" s="344"/>
      <c r="U34" s="344"/>
      <c r="V34" s="327"/>
      <c r="Y34" s="62"/>
      <c r="Z34" s="146">
        <f t="shared" si="4"/>
        <v>0</v>
      </c>
    </row>
    <row r="35" spans="1:27" ht="18" customHeight="1" x14ac:dyDescent="0.15">
      <c r="A35" s="43" t="s">
        <v>58</v>
      </c>
      <c r="B35" s="44" t="s">
        <v>4</v>
      </c>
      <c r="C35" s="286"/>
      <c r="D35" s="287"/>
      <c r="E35" s="35" t="s">
        <v>17</v>
      </c>
      <c r="F35" s="286"/>
      <c r="G35" s="287"/>
      <c r="H35" s="35" t="s">
        <v>17</v>
      </c>
      <c r="I35" s="286"/>
      <c r="J35" s="287"/>
      <c r="K35" s="35" t="s">
        <v>17</v>
      </c>
      <c r="L35" s="291" t="str">
        <f t="shared" si="3"/>
        <v/>
      </c>
      <c r="M35" s="292"/>
      <c r="N35" s="48" t="s">
        <v>52</v>
      </c>
      <c r="O35" s="296"/>
      <c r="P35" s="297"/>
      <c r="Q35" s="298"/>
      <c r="R35" s="289"/>
      <c r="S35" s="289"/>
      <c r="T35" s="344"/>
      <c r="U35" s="344"/>
      <c r="V35" s="327"/>
      <c r="Z35" s="146">
        <f t="shared" si="4"/>
        <v>0</v>
      </c>
    </row>
    <row r="36" spans="1:27" ht="18" customHeight="1" x14ac:dyDescent="0.15">
      <c r="A36" s="36" t="s">
        <v>59</v>
      </c>
      <c r="B36" s="37" t="s">
        <v>4</v>
      </c>
      <c r="C36" s="286"/>
      <c r="D36" s="287"/>
      <c r="E36" s="35" t="s">
        <v>17</v>
      </c>
      <c r="F36" s="286"/>
      <c r="G36" s="287"/>
      <c r="H36" s="35" t="s">
        <v>17</v>
      </c>
      <c r="I36" s="286"/>
      <c r="J36" s="287"/>
      <c r="K36" s="35" t="s">
        <v>17</v>
      </c>
      <c r="L36" s="291" t="str">
        <f t="shared" si="3"/>
        <v/>
      </c>
      <c r="M36" s="292"/>
      <c r="N36" s="35" t="s">
        <v>52</v>
      </c>
      <c r="O36" s="296"/>
      <c r="P36" s="297"/>
      <c r="Q36" s="298"/>
      <c r="R36" s="290"/>
      <c r="S36" s="290"/>
      <c r="T36" s="344"/>
      <c r="U36" s="344"/>
      <c r="V36" s="327"/>
      <c r="Z36" s="146">
        <f t="shared" si="4"/>
        <v>0</v>
      </c>
    </row>
    <row r="37" spans="1:27" ht="18" customHeight="1" x14ac:dyDescent="0.15">
      <c r="A37" s="43" t="s">
        <v>60</v>
      </c>
      <c r="B37" s="44" t="s">
        <v>4</v>
      </c>
      <c r="C37" s="286"/>
      <c r="D37" s="287"/>
      <c r="E37" s="35" t="s">
        <v>17</v>
      </c>
      <c r="F37" s="286"/>
      <c r="G37" s="287"/>
      <c r="H37" s="35" t="s">
        <v>17</v>
      </c>
      <c r="I37" s="286"/>
      <c r="J37" s="287"/>
      <c r="K37" s="35" t="s">
        <v>17</v>
      </c>
      <c r="L37" s="291" t="str">
        <f t="shared" si="3"/>
        <v/>
      </c>
      <c r="M37" s="292"/>
      <c r="N37" s="35" t="s">
        <v>52</v>
      </c>
      <c r="O37" s="299"/>
      <c r="P37" s="300"/>
      <c r="Q37" s="301"/>
      <c r="R37" s="289"/>
      <c r="S37" s="289"/>
      <c r="T37" s="344"/>
      <c r="U37" s="344"/>
      <c r="V37" s="327"/>
      <c r="Z37" s="146">
        <f t="shared" si="4"/>
        <v>0</v>
      </c>
    </row>
    <row r="38" spans="1:27" ht="18" customHeight="1" x14ac:dyDescent="0.15">
      <c r="A38" s="307" t="s">
        <v>180</v>
      </c>
      <c r="B38" s="314"/>
      <c r="C38" s="291" t="str">
        <f>IF(SUM(C26:D37)=0,"",SUM(C26:D37))</f>
        <v/>
      </c>
      <c r="D38" s="292"/>
      <c r="E38" s="35" t="s">
        <v>17</v>
      </c>
      <c r="F38" s="291" t="str">
        <f>IF(SUM(F26:G37)=0,"",SUM(F26:G37))</f>
        <v/>
      </c>
      <c r="G38" s="292"/>
      <c r="H38" s="35" t="s">
        <v>17</v>
      </c>
      <c r="I38" s="291" t="str">
        <f>IF(SUM(I26:J37)=0,"",SUM(I26:J37))</f>
        <v/>
      </c>
      <c r="J38" s="292"/>
      <c r="K38" s="35" t="s">
        <v>17</v>
      </c>
      <c r="L38" s="291" t="str">
        <f>IF(SUM(L26:M37)=0,"",SUM(L26:M37))</f>
        <v/>
      </c>
      <c r="M38" s="292"/>
      <c r="N38" s="35" t="s">
        <v>17</v>
      </c>
      <c r="O38" s="286"/>
      <c r="P38" s="287"/>
      <c r="Q38" s="40" t="s">
        <v>17</v>
      </c>
      <c r="R38" s="288"/>
      <c r="S38" s="288"/>
      <c r="T38" s="345"/>
      <c r="U38" s="345"/>
      <c r="V38" s="328"/>
      <c r="Y38" s="62">
        <f>IF(L38="",0,L38)</f>
        <v>0</v>
      </c>
      <c r="Z38" s="146">
        <f>IF(L38="",0,IF(SUM(Z26:Z37)-O38&gt;0,SUM(Z26:Z37)-O38,0))</f>
        <v>0</v>
      </c>
      <c r="AA38" s="194">
        <f>IF(L38="",0,SUM(Z26:Z37))</f>
        <v>0</v>
      </c>
    </row>
    <row r="39" spans="1:27" ht="18" customHeight="1" x14ac:dyDescent="0.15">
      <c r="Z39" s="146"/>
    </row>
  </sheetData>
  <mergeCells count="159">
    <mergeCell ref="A5:V5"/>
    <mergeCell ref="T7:V7"/>
    <mergeCell ref="T8:U8"/>
    <mergeCell ref="A7:C7"/>
    <mergeCell ref="D8:E8"/>
    <mergeCell ref="A8:B8"/>
    <mergeCell ref="D7:F7"/>
    <mergeCell ref="G7:I7"/>
    <mergeCell ref="J7:L7"/>
    <mergeCell ref="M7:S7"/>
    <mergeCell ref="M8:S8"/>
    <mergeCell ref="C20:D20"/>
    <mergeCell ref="I10:K10"/>
    <mergeCell ref="I11:J11"/>
    <mergeCell ref="A38:B38"/>
    <mergeCell ref="C38:D38"/>
    <mergeCell ref="F38:G38"/>
    <mergeCell ref="I38:J38"/>
    <mergeCell ref="T26:U38"/>
    <mergeCell ref="V26:V38"/>
    <mergeCell ref="L38:M38"/>
    <mergeCell ref="A10:B10"/>
    <mergeCell ref="I12:J12"/>
    <mergeCell ref="L10:N10"/>
    <mergeCell ref="I18:J18"/>
    <mergeCell ref="I19:J19"/>
    <mergeCell ref="I20:J20"/>
    <mergeCell ref="L11:N22"/>
    <mergeCell ref="O21:S21"/>
    <mergeCell ref="O22:S22"/>
    <mergeCell ref="O16:S16"/>
    <mergeCell ref="F15:G15"/>
    <mergeCell ref="I21:J21"/>
    <mergeCell ref="I22:J22"/>
    <mergeCell ref="I13:J13"/>
    <mergeCell ref="C3:D3"/>
    <mergeCell ref="E3:F3"/>
    <mergeCell ref="G3:H3"/>
    <mergeCell ref="I3:V3"/>
    <mergeCell ref="C21:D21"/>
    <mergeCell ref="C22:D22"/>
    <mergeCell ref="C15:D15"/>
    <mergeCell ref="C16:D16"/>
    <mergeCell ref="C17:D17"/>
    <mergeCell ref="C18:D18"/>
    <mergeCell ref="C19:D19"/>
    <mergeCell ref="C11:D11"/>
    <mergeCell ref="C12:D12"/>
    <mergeCell ref="C13:D13"/>
    <mergeCell ref="C14:D14"/>
    <mergeCell ref="G8:H8"/>
    <mergeCell ref="J8:K8"/>
    <mergeCell ref="C10:E10"/>
    <mergeCell ref="F10:H10"/>
    <mergeCell ref="T10:V10"/>
    <mergeCell ref="O10:S10"/>
    <mergeCell ref="F12:G12"/>
    <mergeCell ref="F13:G13"/>
    <mergeCell ref="F14:G14"/>
    <mergeCell ref="I14:J14"/>
    <mergeCell ref="I15:J15"/>
    <mergeCell ref="I16:J16"/>
    <mergeCell ref="I17:J17"/>
    <mergeCell ref="O17:S17"/>
    <mergeCell ref="O18:S18"/>
    <mergeCell ref="O19:S19"/>
    <mergeCell ref="O20:S20"/>
    <mergeCell ref="O11:S11"/>
    <mergeCell ref="O12:S12"/>
    <mergeCell ref="O13:S13"/>
    <mergeCell ref="O14:S14"/>
    <mergeCell ref="O15:S15"/>
    <mergeCell ref="O23:S23"/>
    <mergeCell ref="A25:B25"/>
    <mergeCell ref="C25:E25"/>
    <mergeCell ref="F25:H25"/>
    <mergeCell ref="I25:K25"/>
    <mergeCell ref="T25:V25"/>
    <mergeCell ref="R25:S25"/>
    <mergeCell ref="L25:N25"/>
    <mergeCell ref="O25:Q25"/>
    <mergeCell ref="A23:B23"/>
    <mergeCell ref="C23:D23"/>
    <mergeCell ref="I23:J23"/>
    <mergeCell ref="L23:M23"/>
    <mergeCell ref="F23:H23"/>
    <mergeCell ref="T11:U23"/>
    <mergeCell ref="V11:V23"/>
    <mergeCell ref="F21:G21"/>
    <mergeCell ref="F22:G22"/>
    <mergeCell ref="F16:G16"/>
    <mergeCell ref="F17:G17"/>
    <mergeCell ref="F18:G18"/>
    <mergeCell ref="F19:G19"/>
    <mergeCell ref="F20:G20"/>
    <mergeCell ref="F11:G11"/>
    <mergeCell ref="R30:S30"/>
    <mergeCell ref="R37:S37"/>
    <mergeCell ref="F37:G37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C36:D36"/>
    <mergeCell ref="C37:D37"/>
    <mergeCell ref="F35:G35"/>
    <mergeCell ref="F36:G36"/>
    <mergeCell ref="I26:J26"/>
    <mergeCell ref="I27:J27"/>
    <mergeCell ref="I28:J28"/>
    <mergeCell ref="I29:J29"/>
    <mergeCell ref="I30:J30"/>
    <mergeCell ref="L26:M26"/>
    <mergeCell ref="L27:M27"/>
    <mergeCell ref="L28:M28"/>
    <mergeCell ref="L29:M29"/>
    <mergeCell ref="L30:M30"/>
    <mergeCell ref="L31:M31"/>
    <mergeCell ref="L32:M32"/>
    <mergeCell ref="L33:M33"/>
    <mergeCell ref="O38:P38"/>
    <mergeCell ref="R38:S38"/>
    <mergeCell ref="R31:S31"/>
    <mergeCell ref="R32:S32"/>
    <mergeCell ref="R33:S33"/>
    <mergeCell ref="R34:S34"/>
    <mergeCell ref="R35:S35"/>
    <mergeCell ref="I35:J35"/>
    <mergeCell ref="I36:J36"/>
    <mergeCell ref="I37:J37"/>
    <mergeCell ref="L34:M34"/>
    <mergeCell ref="L35:M35"/>
    <mergeCell ref="L36:M36"/>
    <mergeCell ref="L37:M37"/>
    <mergeCell ref="I31:J31"/>
    <mergeCell ref="I32:J32"/>
    <mergeCell ref="I33:J33"/>
    <mergeCell ref="I34:J34"/>
    <mergeCell ref="R36:S36"/>
    <mergeCell ref="O26:Q37"/>
    <mergeCell ref="R26:S26"/>
    <mergeCell ref="R27:S27"/>
    <mergeCell ref="R28:S28"/>
    <mergeCell ref="R29:S29"/>
  </mergeCells>
  <phoneticPr fontId="2"/>
  <printOptions horizontalCentered="1" verticalCentered="1"/>
  <pageMargins left="0.25" right="0.25" top="0.75" bottom="0.75" header="0.3" footer="0.3"/>
  <pageSetup paperSize="9" scale="9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9"/>
  <sheetViews>
    <sheetView showGridLines="0" zoomScale="90" zoomScaleNormal="90" zoomScaleSheetLayoutView="90" workbookViewId="0">
      <selection activeCell="I28" sqref="I28:M28"/>
    </sheetView>
  </sheetViews>
  <sheetFormatPr defaultColWidth="3.5" defaultRowHeight="18" customHeight="1" x14ac:dyDescent="0.15"/>
  <cols>
    <col min="1" max="1" width="3.5" style="27" customWidth="1"/>
    <col min="2" max="2" width="3.5" style="27"/>
    <col min="3" max="4" width="3.5" style="27" customWidth="1"/>
    <col min="5" max="7" width="3.5" style="27"/>
    <col min="8" max="8" width="3.5" style="27" customWidth="1"/>
    <col min="9" max="9" width="3.5" style="27"/>
    <col min="10" max="10" width="3.5" style="27" customWidth="1"/>
    <col min="11" max="12" width="3.5" style="27"/>
    <col min="13" max="13" width="3.5" style="27" customWidth="1"/>
    <col min="14" max="14" width="3.5" style="27"/>
    <col min="15" max="16" width="3.5" style="27" customWidth="1"/>
    <col min="17" max="21" width="3.5" style="27"/>
    <col min="22" max="22" width="3.5" style="27" customWidth="1"/>
    <col min="23" max="23" width="3.5" style="27"/>
    <col min="24" max="24" width="2.125" style="27" customWidth="1"/>
    <col min="25" max="25" width="2.625" style="27" hidden="1" customWidth="1"/>
    <col min="26" max="26" width="2.625" style="148" hidden="1" customWidth="1"/>
    <col min="27" max="27" width="3.375" style="27" hidden="1" customWidth="1"/>
    <col min="28" max="28" width="5.5" style="27" hidden="1" customWidth="1"/>
    <col min="29" max="29" width="2.625" style="27" hidden="1" customWidth="1"/>
    <col min="30" max="30" width="7.5" style="27" hidden="1" customWidth="1"/>
    <col min="31" max="31" width="3.75" style="27" hidden="1" customWidth="1"/>
    <col min="32" max="32" width="2.625" style="61" hidden="1" customWidth="1"/>
    <col min="33" max="33" width="2.875" style="61" hidden="1" customWidth="1"/>
    <col min="34" max="34" width="3.75" style="27" hidden="1" customWidth="1"/>
    <col min="35" max="48" width="0" style="27" hidden="1" customWidth="1"/>
    <col min="49" max="16384" width="3.5" style="27"/>
  </cols>
  <sheetData>
    <row r="1" spans="1:33" s="31" customFormat="1" ht="18" customHeight="1" x14ac:dyDescent="0.15">
      <c r="C1" s="219"/>
      <c r="D1" s="219"/>
      <c r="E1" s="220"/>
      <c r="F1" s="220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Z1" s="147"/>
      <c r="AF1" s="60"/>
      <c r="AG1" s="60"/>
    </row>
    <row r="2" spans="1:33" s="32" customFormat="1" ht="18" customHeight="1" x14ac:dyDescent="0.15">
      <c r="A2" s="27" t="s">
        <v>65</v>
      </c>
      <c r="X2" s="23"/>
      <c r="Z2" s="146"/>
      <c r="AF2" s="62"/>
      <c r="AG2" s="62"/>
    </row>
    <row r="3" spans="1:33" s="32" customFormat="1" ht="18" customHeight="1" x14ac:dyDescent="0.4">
      <c r="A3" s="373" t="s">
        <v>61</v>
      </c>
      <c r="B3" s="374"/>
      <c r="C3" s="375"/>
      <c r="D3" s="373" t="s">
        <v>279</v>
      </c>
      <c r="E3" s="374"/>
      <c r="F3" s="375"/>
      <c r="G3" s="373" t="s">
        <v>226</v>
      </c>
      <c r="H3" s="374"/>
      <c r="I3" s="375"/>
      <c r="J3" s="308" t="s">
        <v>53</v>
      </c>
      <c r="K3" s="308"/>
      <c r="L3" s="308"/>
      <c r="M3" s="308"/>
      <c r="N3" s="308"/>
      <c r="O3" s="308"/>
      <c r="P3" s="308"/>
      <c r="Q3" s="305" t="s">
        <v>183</v>
      </c>
      <c r="R3" s="305"/>
      <c r="S3" s="305"/>
      <c r="T3" s="305"/>
      <c r="U3" s="305"/>
      <c r="V3" s="305"/>
      <c r="Z3" s="146"/>
      <c r="AB3" s="194" t="s">
        <v>274</v>
      </c>
      <c r="AF3" s="62"/>
      <c r="AG3" s="62"/>
    </row>
    <row r="4" spans="1:33" s="32" customFormat="1" ht="18" customHeight="1" x14ac:dyDescent="0.4">
      <c r="A4" s="376"/>
      <c r="B4" s="377"/>
      <c r="C4" s="378"/>
      <c r="D4" s="376"/>
      <c r="E4" s="377"/>
      <c r="F4" s="378"/>
      <c r="G4" s="376"/>
      <c r="H4" s="377"/>
      <c r="I4" s="378"/>
      <c r="J4" s="308"/>
      <c r="K4" s="308"/>
      <c r="L4" s="308"/>
      <c r="M4" s="308"/>
      <c r="N4" s="308"/>
      <c r="O4" s="308"/>
      <c r="P4" s="308"/>
      <c r="Q4" s="308" t="s">
        <v>275</v>
      </c>
      <c r="R4" s="308"/>
      <c r="S4" s="308"/>
      <c r="T4" s="308" t="s">
        <v>205</v>
      </c>
      <c r="U4" s="308"/>
      <c r="V4" s="308"/>
      <c r="Z4" s="145"/>
    </row>
    <row r="5" spans="1:33" s="34" customFormat="1" ht="18" customHeight="1" x14ac:dyDescent="0.4">
      <c r="A5" s="315" t="str">
        <f>'添付書類(1)活動状況報告書'!E23</f>
        <v/>
      </c>
      <c r="B5" s="316"/>
      <c r="C5" s="37" t="s">
        <v>3</v>
      </c>
      <c r="D5" s="286"/>
      <c r="E5" s="287"/>
      <c r="F5" s="35" t="s">
        <v>17</v>
      </c>
      <c r="G5" s="286"/>
      <c r="H5" s="287"/>
      <c r="I5" s="35" t="s">
        <v>17</v>
      </c>
      <c r="J5" s="379"/>
      <c r="K5" s="379"/>
      <c r="L5" s="379"/>
      <c r="M5" s="379"/>
      <c r="N5" s="379"/>
      <c r="O5" s="379"/>
      <c r="P5" s="379"/>
      <c r="Q5" s="291">
        <v>2000</v>
      </c>
      <c r="R5" s="292"/>
      <c r="S5" s="138" t="s">
        <v>17</v>
      </c>
      <c r="T5" s="355">
        <v>10000</v>
      </c>
      <c r="U5" s="356"/>
      <c r="V5" s="138" t="s">
        <v>17</v>
      </c>
      <c r="Y5" s="32"/>
      <c r="Z5" s="146"/>
      <c r="AA5" s="32"/>
      <c r="AB5" s="32" t="s">
        <v>212</v>
      </c>
      <c r="AC5" s="151">
        <f>'添付書類(1)活動状況報告書'!E11</f>
        <v>0</v>
      </c>
      <c r="AD5" s="32" t="s">
        <v>213</v>
      </c>
      <c r="AE5" s="32"/>
      <c r="AF5" s="62">
        <f t="shared" ref="AF5:AF16" si="0">AC5*$Q$5</f>
        <v>0</v>
      </c>
      <c r="AG5" s="62">
        <f t="shared" ref="AG5:AG16" si="1">IF(AC5*$Q$5&gt;$T$5,$T$5,AC5*$Q$5)</f>
        <v>0</v>
      </c>
    </row>
    <row r="6" spans="1:33" s="32" customFormat="1" ht="18" customHeight="1" x14ac:dyDescent="0.4">
      <c r="A6" s="357" t="s">
        <v>227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9"/>
      <c r="Y6" s="34"/>
      <c r="Z6" s="150"/>
      <c r="AA6" s="34"/>
      <c r="AB6" s="32" t="s">
        <v>214</v>
      </c>
      <c r="AC6" s="151">
        <f>'添付書類(1)活動状況報告書'!E12</f>
        <v>0</v>
      </c>
      <c r="AD6" s="32" t="s">
        <v>213</v>
      </c>
      <c r="AF6" s="62">
        <f t="shared" si="0"/>
        <v>0</v>
      </c>
      <c r="AG6" s="62">
        <f t="shared" si="1"/>
        <v>0</v>
      </c>
    </row>
    <row r="7" spans="1:33" s="32" customFormat="1" ht="18" customHeight="1" x14ac:dyDescent="0.4">
      <c r="A7" s="380"/>
      <c r="B7" s="381"/>
      <c r="C7" s="307" t="s">
        <v>196</v>
      </c>
      <c r="D7" s="314"/>
      <c r="E7" s="314"/>
      <c r="F7" s="340"/>
      <c r="G7" s="352"/>
      <c r="H7" s="353"/>
      <c r="I7" s="353"/>
      <c r="J7" s="353"/>
      <c r="K7" s="353"/>
      <c r="L7" s="353"/>
      <c r="M7" s="353"/>
      <c r="N7" s="354"/>
      <c r="O7" s="362" t="s">
        <v>198</v>
      </c>
      <c r="P7" s="363"/>
      <c r="Q7" s="363"/>
      <c r="R7" s="363"/>
      <c r="S7" s="360"/>
      <c r="T7" s="361"/>
      <c r="U7" s="361"/>
      <c r="V7" s="35" t="s">
        <v>17</v>
      </c>
      <c r="Z7" s="146"/>
      <c r="AB7" s="32" t="s">
        <v>215</v>
      </c>
      <c r="AC7" s="151">
        <f>'添付書類(1)活動状況報告書'!E13</f>
        <v>0</v>
      </c>
      <c r="AD7" s="32" t="s">
        <v>213</v>
      </c>
      <c r="AF7" s="62">
        <f t="shared" si="0"/>
        <v>0</v>
      </c>
      <c r="AG7" s="62">
        <f t="shared" si="1"/>
        <v>0</v>
      </c>
    </row>
    <row r="8" spans="1:33" s="140" customFormat="1" ht="18" customHeight="1" x14ac:dyDescent="0.4">
      <c r="A8" s="380"/>
      <c r="B8" s="381"/>
      <c r="C8" s="364" t="s">
        <v>197</v>
      </c>
      <c r="D8" s="365"/>
      <c r="E8" s="365"/>
      <c r="F8" s="366"/>
      <c r="G8" s="363" t="s">
        <v>199</v>
      </c>
      <c r="H8" s="363"/>
      <c r="I8" s="363"/>
      <c r="J8" s="363"/>
      <c r="K8" s="360"/>
      <c r="L8" s="361"/>
      <c r="M8" s="361"/>
      <c r="N8" s="35" t="s">
        <v>17</v>
      </c>
      <c r="O8" s="362" t="s">
        <v>202</v>
      </c>
      <c r="P8" s="363"/>
      <c r="Q8" s="363"/>
      <c r="R8" s="363"/>
      <c r="S8" s="360"/>
      <c r="T8" s="361"/>
      <c r="U8" s="361"/>
      <c r="V8" s="35" t="s">
        <v>17</v>
      </c>
      <c r="Y8" s="32"/>
      <c r="Z8" s="146"/>
      <c r="AA8" s="32"/>
      <c r="AB8" s="32" t="s">
        <v>216</v>
      </c>
      <c r="AC8" s="151">
        <f>'添付書類(1)活動状況報告書'!E14</f>
        <v>0</v>
      </c>
      <c r="AD8" s="32" t="s">
        <v>213</v>
      </c>
      <c r="AE8" s="32"/>
      <c r="AF8" s="62">
        <f t="shared" si="0"/>
        <v>0</v>
      </c>
      <c r="AG8" s="62">
        <f t="shared" si="1"/>
        <v>0</v>
      </c>
    </row>
    <row r="9" spans="1:33" s="32" customFormat="1" ht="18" customHeight="1" x14ac:dyDescent="0.4">
      <c r="A9" s="380"/>
      <c r="B9" s="381"/>
      <c r="C9" s="367"/>
      <c r="D9" s="368"/>
      <c r="E9" s="368"/>
      <c r="F9" s="369"/>
      <c r="G9" s="363" t="s">
        <v>200</v>
      </c>
      <c r="H9" s="363"/>
      <c r="I9" s="363"/>
      <c r="J9" s="363"/>
      <c r="K9" s="360"/>
      <c r="L9" s="361"/>
      <c r="M9" s="361"/>
      <c r="N9" s="35" t="s">
        <v>17</v>
      </c>
      <c r="O9" s="362" t="s">
        <v>203</v>
      </c>
      <c r="P9" s="363"/>
      <c r="Q9" s="363"/>
      <c r="R9" s="363"/>
      <c r="S9" s="360"/>
      <c r="T9" s="361"/>
      <c r="U9" s="361"/>
      <c r="V9" s="35" t="s">
        <v>17</v>
      </c>
      <c r="Y9" s="140"/>
      <c r="Z9" s="152"/>
      <c r="AA9" s="140"/>
      <c r="AB9" s="32" t="s">
        <v>217</v>
      </c>
      <c r="AC9" s="151">
        <f>'添付書類(1)活動状況報告書'!E15</f>
        <v>0</v>
      </c>
      <c r="AD9" s="32" t="s">
        <v>213</v>
      </c>
      <c r="AF9" s="62">
        <f t="shared" si="0"/>
        <v>0</v>
      </c>
      <c r="AG9" s="62">
        <f t="shared" si="1"/>
        <v>0</v>
      </c>
    </row>
    <row r="10" spans="1:33" s="32" customFormat="1" ht="18" customHeight="1" x14ac:dyDescent="0.4">
      <c r="A10" s="382"/>
      <c r="B10" s="383"/>
      <c r="C10" s="370"/>
      <c r="D10" s="371"/>
      <c r="E10" s="371"/>
      <c r="F10" s="372"/>
      <c r="G10" s="363" t="s">
        <v>201</v>
      </c>
      <c r="H10" s="363"/>
      <c r="I10" s="363"/>
      <c r="J10" s="363"/>
      <c r="K10" s="360"/>
      <c r="L10" s="361"/>
      <c r="M10" s="361"/>
      <c r="N10" s="35" t="s">
        <v>17</v>
      </c>
      <c r="O10" s="362" t="s">
        <v>204</v>
      </c>
      <c r="P10" s="363"/>
      <c r="Q10" s="363"/>
      <c r="R10" s="363"/>
      <c r="S10" s="286"/>
      <c r="T10" s="287"/>
      <c r="U10" s="287"/>
      <c r="V10" s="35" t="s">
        <v>17</v>
      </c>
      <c r="Z10" s="146"/>
      <c r="AB10" s="32" t="s">
        <v>218</v>
      </c>
      <c r="AC10" s="151">
        <f>'添付書類(1)活動状況報告書'!E16</f>
        <v>0</v>
      </c>
      <c r="AD10" s="32" t="s">
        <v>213</v>
      </c>
      <c r="AF10" s="62">
        <f t="shared" si="0"/>
        <v>0</v>
      </c>
      <c r="AG10" s="62">
        <f t="shared" si="1"/>
        <v>0</v>
      </c>
    </row>
    <row r="11" spans="1:33" s="32" customFormat="1" ht="18" customHeight="1" x14ac:dyDescent="0.4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1"/>
      <c r="P11" s="51"/>
      <c r="R11" s="53"/>
      <c r="S11" s="53"/>
      <c r="T11" s="53"/>
      <c r="U11" s="53"/>
      <c r="V11" s="53"/>
      <c r="Z11" s="146"/>
      <c r="AB11" s="32" t="s">
        <v>219</v>
      </c>
      <c r="AC11" s="151">
        <f>'添付書類(1)活動状況報告書'!E17</f>
        <v>0</v>
      </c>
      <c r="AD11" s="32" t="s">
        <v>213</v>
      </c>
      <c r="AF11" s="62">
        <f t="shared" si="0"/>
        <v>0</v>
      </c>
      <c r="AG11" s="62">
        <f t="shared" si="1"/>
        <v>0</v>
      </c>
    </row>
    <row r="12" spans="1:33" s="32" customFormat="1" ht="18" customHeight="1" x14ac:dyDescent="0.15">
      <c r="A12" s="27" t="s">
        <v>193</v>
      </c>
      <c r="Z12" s="146"/>
      <c r="AB12" s="32" t="s">
        <v>220</v>
      </c>
      <c r="AC12" s="151">
        <f>'添付書類(1)活動状況報告書'!E18</f>
        <v>0</v>
      </c>
      <c r="AD12" s="32" t="s">
        <v>213</v>
      </c>
      <c r="AF12" s="62">
        <f t="shared" si="0"/>
        <v>0</v>
      </c>
      <c r="AG12" s="62">
        <f t="shared" si="1"/>
        <v>0</v>
      </c>
    </row>
    <row r="13" spans="1:33" s="32" customFormat="1" ht="18" customHeight="1" x14ac:dyDescent="0.4">
      <c r="A13" s="307" t="s">
        <v>69</v>
      </c>
      <c r="B13" s="314"/>
      <c r="C13" s="314"/>
      <c r="D13" s="314"/>
      <c r="E13" s="314"/>
      <c r="F13" s="314"/>
      <c r="G13" s="314"/>
      <c r="H13" s="340"/>
      <c r="I13" s="306" t="s">
        <v>68</v>
      </c>
      <c r="J13" s="308"/>
      <c r="K13" s="309"/>
      <c r="L13" s="309" t="s">
        <v>67</v>
      </c>
      <c r="M13" s="306"/>
      <c r="N13" s="309" t="s">
        <v>66</v>
      </c>
      <c r="O13" s="347"/>
      <c r="P13" s="347"/>
      <c r="Q13" s="306"/>
      <c r="R13" s="309" t="s">
        <v>53</v>
      </c>
      <c r="S13" s="347"/>
      <c r="T13" s="347"/>
      <c r="U13" s="347"/>
      <c r="V13" s="306"/>
      <c r="Z13" s="146"/>
      <c r="AB13" s="32" t="s">
        <v>221</v>
      </c>
      <c r="AC13" s="151">
        <f>'添付書類(1)活動状況報告書'!E19</f>
        <v>0</v>
      </c>
      <c r="AD13" s="32" t="s">
        <v>213</v>
      </c>
      <c r="AF13" s="62">
        <f t="shared" si="0"/>
        <v>0</v>
      </c>
      <c r="AG13" s="62">
        <f t="shared" si="1"/>
        <v>0</v>
      </c>
    </row>
    <row r="14" spans="1:33" s="32" customFormat="1" ht="18" customHeight="1" x14ac:dyDescent="0.4">
      <c r="A14" s="352"/>
      <c r="B14" s="353"/>
      <c r="C14" s="353"/>
      <c r="D14" s="353"/>
      <c r="E14" s="353"/>
      <c r="F14" s="353"/>
      <c r="G14" s="353"/>
      <c r="H14" s="354"/>
      <c r="I14" s="287"/>
      <c r="J14" s="287"/>
      <c r="K14" s="40" t="s">
        <v>17</v>
      </c>
      <c r="L14" s="286"/>
      <c r="M14" s="287"/>
      <c r="N14" s="291" t="str">
        <f>IF(A14="","",I14*L14)</f>
        <v/>
      </c>
      <c r="O14" s="292"/>
      <c r="P14" s="292"/>
      <c r="Q14" s="35" t="s">
        <v>17</v>
      </c>
      <c r="R14" s="348"/>
      <c r="S14" s="349"/>
      <c r="T14" s="349"/>
      <c r="U14" s="349"/>
      <c r="V14" s="350"/>
      <c r="Z14" s="146"/>
      <c r="AB14" s="32" t="s">
        <v>222</v>
      </c>
      <c r="AC14" s="151">
        <f>'添付書類(1)活動状況報告書'!E20</f>
        <v>0</v>
      </c>
      <c r="AD14" s="32" t="s">
        <v>213</v>
      </c>
      <c r="AF14" s="62">
        <f t="shared" si="0"/>
        <v>0</v>
      </c>
      <c r="AG14" s="62">
        <f t="shared" si="1"/>
        <v>0</v>
      </c>
    </row>
    <row r="15" spans="1:33" s="32" customFormat="1" ht="18" customHeight="1" x14ac:dyDescent="0.4">
      <c r="A15" s="352"/>
      <c r="B15" s="353"/>
      <c r="C15" s="353"/>
      <c r="D15" s="353"/>
      <c r="E15" s="353"/>
      <c r="F15" s="353"/>
      <c r="G15" s="353"/>
      <c r="H15" s="354"/>
      <c r="I15" s="286"/>
      <c r="J15" s="287"/>
      <c r="K15" s="32" t="s">
        <v>17</v>
      </c>
      <c r="L15" s="286"/>
      <c r="M15" s="287"/>
      <c r="N15" s="291" t="str">
        <f t="shared" ref="N15:N33" si="2">IF(A15="","",I15*L15)</f>
        <v/>
      </c>
      <c r="O15" s="292"/>
      <c r="P15" s="292"/>
      <c r="Q15" s="35" t="s">
        <v>17</v>
      </c>
      <c r="R15" s="348"/>
      <c r="S15" s="349"/>
      <c r="T15" s="349"/>
      <c r="U15" s="349"/>
      <c r="V15" s="350"/>
      <c r="Z15" s="146"/>
      <c r="AB15" s="32" t="s">
        <v>223</v>
      </c>
      <c r="AC15" s="151">
        <f>'添付書類(1)活動状況報告書'!E21</f>
        <v>0</v>
      </c>
      <c r="AD15" s="32" t="s">
        <v>213</v>
      </c>
      <c r="AF15" s="62">
        <f t="shared" si="0"/>
        <v>0</v>
      </c>
      <c r="AG15" s="62">
        <f t="shared" si="1"/>
        <v>0</v>
      </c>
    </row>
    <row r="16" spans="1:33" s="32" customFormat="1" ht="18" customHeight="1" x14ac:dyDescent="0.4">
      <c r="A16" s="352"/>
      <c r="B16" s="353"/>
      <c r="C16" s="353"/>
      <c r="D16" s="353"/>
      <c r="E16" s="353"/>
      <c r="F16" s="353"/>
      <c r="G16" s="353"/>
      <c r="H16" s="354"/>
      <c r="I16" s="286"/>
      <c r="J16" s="287"/>
      <c r="K16" s="40" t="s">
        <v>17</v>
      </c>
      <c r="L16" s="286"/>
      <c r="M16" s="287"/>
      <c r="N16" s="291" t="str">
        <f t="shared" si="2"/>
        <v/>
      </c>
      <c r="O16" s="292"/>
      <c r="P16" s="292"/>
      <c r="Q16" s="35" t="s">
        <v>17</v>
      </c>
      <c r="R16" s="348"/>
      <c r="S16" s="349"/>
      <c r="T16" s="349"/>
      <c r="U16" s="349"/>
      <c r="V16" s="350"/>
      <c r="Z16" s="146"/>
      <c r="AB16" s="32" t="s">
        <v>224</v>
      </c>
      <c r="AC16" s="151">
        <f>'添付書類(1)活動状況報告書'!E22</f>
        <v>0</v>
      </c>
      <c r="AD16" s="32" t="s">
        <v>213</v>
      </c>
      <c r="AF16" s="62">
        <f t="shared" si="0"/>
        <v>0</v>
      </c>
      <c r="AG16" s="62">
        <f t="shared" si="1"/>
        <v>0</v>
      </c>
    </row>
    <row r="17" spans="1:33" s="32" customFormat="1" ht="18" customHeight="1" x14ac:dyDescent="0.4">
      <c r="A17" s="352"/>
      <c r="B17" s="353"/>
      <c r="C17" s="353"/>
      <c r="D17" s="353"/>
      <c r="E17" s="353"/>
      <c r="F17" s="353"/>
      <c r="G17" s="353"/>
      <c r="H17" s="354"/>
      <c r="I17" s="286"/>
      <c r="J17" s="287"/>
      <c r="K17" s="32" t="s">
        <v>17</v>
      </c>
      <c r="L17" s="286"/>
      <c r="M17" s="287"/>
      <c r="N17" s="291" t="str">
        <f t="shared" si="2"/>
        <v/>
      </c>
      <c r="O17" s="292"/>
      <c r="P17" s="292"/>
      <c r="Q17" s="35" t="s">
        <v>17</v>
      </c>
      <c r="R17" s="348"/>
      <c r="S17" s="349"/>
      <c r="T17" s="349"/>
      <c r="U17" s="349"/>
      <c r="V17" s="350"/>
      <c r="Y17" s="55">
        <f>IF(D5="",0,D5)</f>
        <v>0</v>
      </c>
      <c r="Z17" s="146">
        <f>IF(D5="",0,IF(AG17-G5&gt;0,AG17-G5,0))</f>
        <v>0</v>
      </c>
      <c r="AC17" s="151" t="str">
        <f>'添付書類(1)活動状況報告書'!E23</f>
        <v/>
      </c>
      <c r="AD17" s="32" t="s">
        <v>213</v>
      </c>
      <c r="AF17" s="62">
        <f>SUM(AF5:AF16)</f>
        <v>0</v>
      </c>
      <c r="AG17" s="192">
        <f>SUM(AG5:AG16)</f>
        <v>0</v>
      </c>
    </row>
    <row r="18" spans="1:33" s="32" customFormat="1" ht="18" customHeight="1" x14ac:dyDescent="0.4">
      <c r="A18" s="352"/>
      <c r="B18" s="353"/>
      <c r="C18" s="353"/>
      <c r="D18" s="353"/>
      <c r="E18" s="353"/>
      <c r="F18" s="353"/>
      <c r="G18" s="353"/>
      <c r="H18" s="354"/>
      <c r="I18" s="286"/>
      <c r="J18" s="287"/>
      <c r="K18" s="40" t="s">
        <v>17</v>
      </c>
      <c r="L18" s="286"/>
      <c r="M18" s="287"/>
      <c r="N18" s="291" t="str">
        <f t="shared" si="2"/>
        <v/>
      </c>
      <c r="O18" s="292"/>
      <c r="P18" s="292"/>
      <c r="Q18" s="35" t="s">
        <v>17</v>
      </c>
      <c r="R18" s="348"/>
      <c r="S18" s="349"/>
      <c r="T18" s="349"/>
      <c r="U18" s="349"/>
      <c r="V18" s="350"/>
      <c r="Z18" s="146"/>
      <c r="AF18" s="62"/>
      <c r="AG18" s="62"/>
    </row>
    <row r="19" spans="1:33" s="32" customFormat="1" ht="18" customHeight="1" x14ac:dyDescent="0.4">
      <c r="A19" s="352"/>
      <c r="B19" s="353"/>
      <c r="C19" s="353"/>
      <c r="D19" s="353"/>
      <c r="E19" s="353"/>
      <c r="F19" s="353"/>
      <c r="G19" s="353"/>
      <c r="H19" s="354"/>
      <c r="I19" s="286"/>
      <c r="J19" s="287"/>
      <c r="K19" s="32" t="s">
        <v>17</v>
      </c>
      <c r="L19" s="286"/>
      <c r="M19" s="351"/>
      <c r="N19" s="291" t="str">
        <f t="shared" ref="N19:N20" si="3">IF(A19="","",I19*L19)</f>
        <v/>
      </c>
      <c r="O19" s="292"/>
      <c r="P19" s="292"/>
      <c r="Q19" s="35" t="s">
        <v>17</v>
      </c>
      <c r="R19" s="348"/>
      <c r="S19" s="349"/>
      <c r="T19" s="349"/>
      <c r="U19" s="349"/>
      <c r="V19" s="350"/>
      <c r="Z19" s="146"/>
      <c r="AF19" s="62"/>
      <c r="AG19" s="62"/>
    </row>
    <row r="20" spans="1:33" s="32" customFormat="1" ht="18" customHeight="1" x14ac:dyDescent="0.4">
      <c r="A20" s="352"/>
      <c r="B20" s="353"/>
      <c r="C20" s="353"/>
      <c r="D20" s="353"/>
      <c r="E20" s="353"/>
      <c r="F20" s="353"/>
      <c r="G20" s="353"/>
      <c r="H20" s="354"/>
      <c r="I20" s="286"/>
      <c r="J20" s="287"/>
      <c r="K20" s="40" t="s">
        <v>17</v>
      </c>
      <c r="L20" s="286"/>
      <c r="M20" s="351"/>
      <c r="N20" s="291" t="str">
        <f t="shared" si="3"/>
        <v/>
      </c>
      <c r="O20" s="292"/>
      <c r="P20" s="292"/>
      <c r="Q20" s="35" t="s">
        <v>17</v>
      </c>
      <c r="R20" s="348"/>
      <c r="S20" s="349"/>
      <c r="T20" s="349"/>
      <c r="U20" s="349"/>
      <c r="V20" s="350"/>
      <c r="Z20" s="146"/>
      <c r="AF20" s="62"/>
      <c r="AG20" s="62"/>
    </row>
    <row r="21" spans="1:33" s="32" customFormat="1" ht="18" customHeight="1" x14ac:dyDescent="0.4">
      <c r="A21" s="352"/>
      <c r="B21" s="353"/>
      <c r="C21" s="353"/>
      <c r="D21" s="353"/>
      <c r="E21" s="353"/>
      <c r="F21" s="353"/>
      <c r="G21" s="353"/>
      <c r="H21" s="354"/>
      <c r="I21" s="286"/>
      <c r="J21" s="287"/>
      <c r="K21" s="32" t="s">
        <v>17</v>
      </c>
      <c r="L21" s="286"/>
      <c r="M21" s="351"/>
      <c r="N21" s="291" t="str">
        <f>IF(A21="","",I21*L21)</f>
        <v/>
      </c>
      <c r="O21" s="292"/>
      <c r="P21" s="292"/>
      <c r="Q21" s="35" t="s">
        <v>17</v>
      </c>
      <c r="R21" s="348"/>
      <c r="S21" s="349"/>
      <c r="T21" s="349"/>
      <c r="U21" s="349"/>
      <c r="V21" s="350"/>
      <c r="Z21" s="146"/>
      <c r="AF21" s="62"/>
      <c r="AG21" s="62"/>
    </row>
    <row r="22" spans="1:33" s="32" customFormat="1" ht="18" customHeight="1" x14ac:dyDescent="0.4">
      <c r="A22" s="352"/>
      <c r="B22" s="353"/>
      <c r="C22" s="353"/>
      <c r="D22" s="353"/>
      <c r="E22" s="353"/>
      <c r="F22" s="353"/>
      <c r="G22" s="353"/>
      <c r="H22" s="354"/>
      <c r="I22" s="286"/>
      <c r="J22" s="287"/>
      <c r="K22" s="40" t="s">
        <v>17</v>
      </c>
      <c r="L22" s="286"/>
      <c r="M22" s="351"/>
      <c r="N22" s="291" t="str">
        <f t="shared" ref="N22:N25" si="4">IF(A22="","",I22*L22)</f>
        <v/>
      </c>
      <c r="O22" s="292"/>
      <c r="P22" s="292"/>
      <c r="Q22" s="35" t="s">
        <v>17</v>
      </c>
      <c r="R22" s="348"/>
      <c r="S22" s="349"/>
      <c r="T22" s="349"/>
      <c r="U22" s="349"/>
      <c r="V22" s="350"/>
      <c r="Z22" s="146"/>
      <c r="AF22" s="62"/>
      <c r="AG22" s="62"/>
    </row>
    <row r="23" spans="1:33" ht="18" customHeight="1" x14ac:dyDescent="0.15">
      <c r="A23" s="352"/>
      <c r="B23" s="353"/>
      <c r="C23" s="353"/>
      <c r="D23" s="353"/>
      <c r="E23" s="353"/>
      <c r="F23" s="353"/>
      <c r="G23" s="353"/>
      <c r="H23" s="354"/>
      <c r="I23" s="286"/>
      <c r="J23" s="287"/>
      <c r="K23" s="40" t="s">
        <v>17</v>
      </c>
      <c r="L23" s="286"/>
      <c r="M23" s="351"/>
      <c r="N23" s="291" t="str">
        <f t="shared" si="4"/>
        <v/>
      </c>
      <c r="O23" s="292"/>
      <c r="P23" s="292"/>
      <c r="Q23" s="35" t="s">
        <v>17</v>
      </c>
      <c r="R23" s="348"/>
      <c r="S23" s="349"/>
      <c r="T23" s="349"/>
      <c r="U23" s="349"/>
      <c r="V23" s="350"/>
      <c r="Y23" s="56"/>
    </row>
    <row r="24" spans="1:33" s="32" customFormat="1" ht="18" customHeight="1" x14ac:dyDescent="0.4">
      <c r="A24" s="352"/>
      <c r="B24" s="353"/>
      <c r="C24" s="353"/>
      <c r="D24" s="353"/>
      <c r="E24" s="353"/>
      <c r="F24" s="353"/>
      <c r="G24" s="353"/>
      <c r="H24" s="354"/>
      <c r="I24" s="576"/>
      <c r="J24" s="577"/>
      <c r="K24" s="32" t="s">
        <v>17</v>
      </c>
      <c r="L24" s="576"/>
      <c r="M24" s="578"/>
      <c r="N24" s="291" t="str">
        <f t="shared" si="4"/>
        <v/>
      </c>
      <c r="O24" s="292"/>
      <c r="P24" s="292"/>
      <c r="Q24" s="35" t="s">
        <v>17</v>
      </c>
      <c r="R24" s="348"/>
      <c r="S24" s="349"/>
      <c r="T24" s="349"/>
      <c r="U24" s="349"/>
      <c r="V24" s="350"/>
      <c r="Z24" s="146"/>
      <c r="AF24" s="62"/>
      <c r="AG24" s="62"/>
    </row>
    <row r="25" spans="1:33" s="32" customFormat="1" ht="18" customHeight="1" x14ac:dyDescent="0.4">
      <c r="A25" s="352"/>
      <c r="B25" s="353"/>
      <c r="C25" s="353"/>
      <c r="D25" s="353"/>
      <c r="E25" s="353"/>
      <c r="F25" s="353"/>
      <c r="G25" s="353"/>
      <c r="H25" s="354"/>
      <c r="I25" s="286"/>
      <c r="J25" s="287"/>
      <c r="K25" s="40" t="s">
        <v>17</v>
      </c>
      <c r="L25" s="286"/>
      <c r="M25" s="351"/>
      <c r="N25" s="291" t="str">
        <f t="shared" si="4"/>
        <v/>
      </c>
      <c r="O25" s="292"/>
      <c r="P25" s="292"/>
      <c r="Q25" s="35" t="s">
        <v>17</v>
      </c>
      <c r="R25" s="348"/>
      <c r="S25" s="349"/>
      <c r="T25" s="349"/>
      <c r="U25" s="349"/>
      <c r="V25" s="350"/>
      <c r="Z25" s="146"/>
      <c r="AF25" s="62"/>
      <c r="AG25" s="62"/>
    </row>
    <row r="26" spans="1:33" s="32" customFormat="1" ht="18" customHeight="1" x14ac:dyDescent="0.4">
      <c r="A26" s="352"/>
      <c r="B26" s="353"/>
      <c r="C26" s="353"/>
      <c r="D26" s="353"/>
      <c r="E26" s="353"/>
      <c r="F26" s="353"/>
      <c r="G26" s="353"/>
      <c r="H26" s="354"/>
      <c r="I26" s="286"/>
      <c r="J26" s="287"/>
      <c r="K26" s="32" t="s">
        <v>17</v>
      </c>
      <c r="L26" s="286"/>
      <c r="M26" s="351"/>
      <c r="N26" s="291" t="str">
        <f>IF(A26="","",I26*L26)</f>
        <v/>
      </c>
      <c r="O26" s="292"/>
      <c r="P26" s="292"/>
      <c r="Q26" s="35" t="s">
        <v>17</v>
      </c>
      <c r="R26" s="348"/>
      <c r="S26" s="349"/>
      <c r="T26" s="349"/>
      <c r="U26" s="349"/>
      <c r="V26" s="350"/>
      <c r="Z26" s="146"/>
      <c r="AF26" s="62"/>
      <c r="AG26" s="62"/>
    </row>
    <row r="27" spans="1:33" s="32" customFormat="1" ht="18" customHeight="1" x14ac:dyDescent="0.4">
      <c r="A27" s="352"/>
      <c r="B27" s="353"/>
      <c r="C27" s="353"/>
      <c r="D27" s="353"/>
      <c r="E27" s="353"/>
      <c r="F27" s="353"/>
      <c r="G27" s="353"/>
      <c r="H27" s="354"/>
      <c r="I27" s="286"/>
      <c r="J27" s="287"/>
      <c r="K27" s="40" t="s">
        <v>17</v>
      </c>
      <c r="L27" s="286"/>
      <c r="M27" s="351"/>
      <c r="N27" s="291" t="str">
        <f t="shared" ref="N27:N28" si="5">IF(A27="","",I27*L27)</f>
        <v/>
      </c>
      <c r="O27" s="292"/>
      <c r="P27" s="292"/>
      <c r="Q27" s="35" t="s">
        <v>17</v>
      </c>
      <c r="R27" s="348"/>
      <c r="S27" s="349"/>
      <c r="T27" s="349"/>
      <c r="U27" s="349"/>
      <c r="V27" s="350"/>
      <c r="Z27" s="146"/>
      <c r="AF27" s="62"/>
      <c r="AG27" s="62"/>
    </row>
    <row r="28" spans="1:33" ht="18" customHeight="1" x14ac:dyDescent="0.15">
      <c r="A28" s="352"/>
      <c r="B28" s="353"/>
      <c r="C28" s="353"/>
      <c r="D28" s="353"/>
      <c r="E28" s="353"/>
      <c r="F28" s="353"/>
      <c r="G28" s="353"/>
      <c r="H28" s="354"/>
      <c r="I28" s="286"/>
      <c r="J28" s="287"/>
      <c r="K28" s="40" t="s">
        <v>17</v>
      </c>
      <c r="L28" s="286"/>
      <c r="M28" s="351"/>
      <c r="N28" s="291" t="str">
        <f t="shared" si="5"/>
        <v/>
      </c>
      <c r="O28" s="292"/>
      <c r="P28" s="292"/>
      <c r="Q28" s="35" t="s">
        <v>17</v>
      </c>
      <c r="R28" s="348"/>
      <c r="S28" s="349"/>
      <c r="T28" s="349"/>
      <c r="U28" s="349"/>
      <c r="V28" s="350"/>
      <c r="Y28" s="56"/>
    </row>
    <row r="29" spans="1:33" s="32" customFormat="1" ht="18" customHeight="1" x14ac:dyDescent="0.4">
      <c r="A29" s="352"/>
      <c r="B29" s="353"/>
      <c r="C29" s="353"/>
      <c r="D29" s="353"/>
      <c r="E29" s="353"/>
      <c r="F29" s="353"/>
      <c r="G29" s="353"/>
      <c r="H29" s="354"/>
      <c r="I29" s="576"/>
      <c r="J29" s="577"/>
      <c r="K29" s="32" t="s">
        <v>17</v>
      </c>
      <c r="L29" s="576"/>
      <c r="M29" s="577"/>
      <c r="N29" s="291" t="str">
        <f t="shared" si="2"/>
        <v/>
      </c>
      <c r="O29" s="292"/>
      <c r="P29" s="292"/>
      <c r="Q29" s="35" t="s">
        <v>17</v>
      </c>
      <c r="R29" s="348"/>
      <c r="S29" s="349"/>
      <c r="T29" s="349"/>
      <c r="U29" s="349"/>
      <c r="V29" s="350"/>
      <c r="Z29" s="146"/>
      <c r="AF29" s="62"/>
      <c r="AG29" s="62"/>
    </row>
    <row r="30" spans="1:33" s="32" customFormat="1" ht="18" customHeight="1" x14ac:dyDescent="0.4">
      <c r="A30" s="352"/>
      <c r="B30" s="353"/>
      <c r="C30" s="353"/>
      <c r="D30" s="353"/>
      <c r="E30" s="353"/>
      <c r="F30" s="353"/>
      <c r="G30" s="353"/>
      <c r="H30" s="354"/>
      <c r="I30" s="286"/>
      <c r="J30" s="287"/>
      <c r="K30" s="40" t="s">
        <v>17</v>
      </c>
      <c r="L30" s="286"/>
      <c r="M30" s="287"/>
      <c r="N30" s="291" t="str">
        <f t="shared" si="2"/>
        <v/>
      </c>
      <c r="O30" s="292"/>
      <c r="P30" s="292"/>
      <c r="Q30" s="35" t="s">
        <v>17</v>
      </c>
      <c r="R30" s="348"/>
      <c r="S30" s="349"/>
      <c r="T30" s="349"/>
      <c r="U30" s="349"/>
      <c r="V30" s="350"/>
      <c r="Z30" s="146"/>
      <c r="AF30" s="62"/>
      <c r="AG30" s="62"/>
    </row>
    <row r="31" spans="1:33" s="32" customFormat="1" ht="18" customHeight="1" x14ac:dyDescent="0.4">
      <c r="A31" s="352"/>
      <c r="B31" s="353"/>
      <c r="C31" s="353"/>
      <c r="D31" s="353"/>
      <c r="E31" s="353"/>
      <c r="F31" s="353"/>
      <c r="G31" s="353"/>
      <c r="H31" s="354"/>
      <c r="I31" s="286"/>
      <c r="J31" s="287"/>
      <c r="K31" s="32" t="s">
        <v>17</v>
      </c>
      <c r="L31" s="286"/>
      <c r="M31" s="287"/>
      <c r="N31" s="291" t="str">
        <f>IF(A31="","",I31*L31)</f>
        <v/>
      </c>
      <c r="O31" s="292"/>
      <c r="P31" s="292"/>
      <c r="Q31" s="35" t="s">
        <v>17</v>
      </c>
      <c r="R31" s="348"/>
      <c r="S31" s="349"/>
      <c r="T31" s="349"/>
      <c r="U31" s="349"/>
      <c r="V31" s="350"/>
      <c r="Z31" s="146"/>
      <c r="AF31" s="62"/>
      <c r="AG31" s="62"/>
    </row>
    <row r="32" spans="1:33" s="32" customFormat="1" ht="18" customHeight="1" x14ac:dyDescent="0.4">
      <c r="A32" s="352"/>
      <c r="B32" s="353"/>
      <c r="C32" s="353"/>
      <c r="D32" s="353"/>
      <c r="E32" s="353"/>
      <c r="F32" s="353"/>
      <c r="G32" s="353"/>
      <c r="H32" s="354"/>
      <c r="I32" s="286"/>
      <c r="J32" s="287"/>
      <c r="K32" s="40" t="s">
        <v>17</v>
      </c>
      <c r="L32" s="286"/>
      <c r="M32" s="287"/>
      <c r="N32" s="291" t="str">
        <f t="shared" si="2"/>
        <v/>
      </c>
      <c r="O32" s="292"/>
      <c r="P32" s="292"/>
      <c r="Q32" s="35" t="s">
        <v>17</v>
      </c>
      <c r="R32" s="348"/>
      <c r="S32" s="349"/>
      <c r="T32" s="349"/>
      <c r="U32" s="349"/>
      <c r="V32" s="350"/>
      <c r="Z32" s="146"/>
      <c r="AF32" s="62"/>
      <c r="AG32" s="62"/>
    </row>
    <row r="33" spans="1:33" ht="18" customHeight="1" x14ac:dyDescent="0.15">
      <c r="A33" s="352"/>
      <c r="B33" s="353"/>
      <c r="C33" s="353"/>
      <c r="D33" s="353"/>
      <c r="E33" s="353"/>
      <c r="F33" s="353"/>
      <c r="G33" s="353"/>
      <c r="H33" s="354"/>
      <c r="I33" s="286"/>
      <c r="J33" s="287"/>
      <c r="K33" s="32" t="s">
        <v>17</v>
      </c>
      <c r="L33" s="286"/>
      <c r="M33" s="287"/>
      <c r="N33" s="291" t="str">
        <f t="shared" si="2"/>
        <v/>
      </c>
      <c r="O33" s="292"/>
      <c r="P33" s="292"/>
      <c r="Q33" s="35" t="s">
        <v>17</v>
      </c>
      <c r="R33" s="348"/>
      <c r="S33" s="349"/>
      <c r="T33" s="349"/>
      <c r="U33" s="349"/>
      <c r="V33" s="350"/>
      <c r="Y33" s="56"/>
    </row>
    <row r="34" spans="1:33" ht="18" customHeight="1" x14ac:dyDescent="0.15">
      <c r="A34" s="302" t="s">
        <v>262</v>
      </c>
      <c r="B34" s="303"/>
      <c r="C34" s="303"/>
      <c r="D34" s="303"/>
      <c r="E34" s="303"/>
      <c r="F34" s="303"/>
      <c r="G34" s="303"/>
      <c r="H34" s="304"/>
      <c r="I34" s="286"/>
      <c r="J34" s="287"/>
      <c r="K34" s="40" t="s">
        <v>17</v>
      </c>
      <c r="L34" s="286"/>
      <c r="M34" s="287"/>
      <c r="N34" s="291" t="str">
        <f>IF(I34="","",I34*L34)</f>
        <v/>
      </c>
      <c r="O34" s="292"/>
      <c r="P34" s="292"/>
      <c r="Q34" s="35" t="s">
        <v>17</v>
      </c>
      <c r="R34" s="348"/>
      <c r="S34" s="349"/>
      <c r="T34" s="349"/>
      <c r="U34" s="349"/>
      <c r="V34" s="350"/>
      <c r="Y34" s="56"/>
    </row>
    <row r="35" spans="1:33" ht="18" customHeight="1" x14ac:dyDescent="0.15">
      <c r="A35" s="307" t="s">
        <v>209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40"/>
      <c r="N35" s="291" t="str">
        <f>IF(SUM(N14:P34)=0,"",SUM(N14:P34))</f>
        <v/>
      </c>
      <c r="O35" s="292"/>
      <c r="P35" s="292"/>
      <c r="Q35" s="35" t="s">
        <v>17</v>
      </c>
      <c r="R35" s="384"/>
      <c r="S35" s="385"/>
      <c r="T35" s="385"/>
      <c r="U35" s="385"/>
      <c r="V35" s="386"/>
    </row>
    <row r="36" spans="1:33" ht="18" customHeight="1" x14ac:dyDescent="0.15">
      <c r="A36" s="307" t="s">
        <v>208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40"/>
      <c r="N36" s="291">
        <v>500000</v>
      </c>
      <c r="O36" s="292"/>
      <c r="P36" s="292"/>
      <c r="Q36" s="35" t="s">
        <v>17</v>
      </c>
      <c r="R36" s="124"/>
      <c r="S36" s="125"/>
      <c r="T36" s="125"/>
      <c r="U36" s="125"/>
      <c r="V36" s="126"/>
    </row>
    <row r="37" spans="1:33" ht="18" customHeight="1" x14ac:dyDescent="0.15">
      <c r="A37" s="307" t="s">
        <v>207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40"/>
      <c r="N37" s="286" t="str">
        <f>IF(SUM(O16:P36)=0,"",SUM(O16:P36))</f>
        <v/>
      </c>
      <c r="O37" s="287"/>
      <c r="P37" s="287"/>
      <c r="Q37" s="35" t="s">
        <v>17</v>
      </c>
      <c r="R37" s="384"/>
      <c r="S37" s="385"/>
      <c r="T37" s="385"/>
      <c r="U37" s="385"/>
      <c r="V37" s="386"/>
      <c r="Y37" s="56">
        <f>IF(N35="",0,N35)</f>
        <v>0</v>
      </c>
      <c r="Z37" s="148">
        <f>IF(N35="",0,AG37-N37)</f>
        <v>0</v>
      </c>
      <c r="AG37" s="193">
        <f>IF(Y37&gt;500000,500000,Y37)</f>
        <v>0</v>
      </c>
    </row>
    <row r="47" spans="1:33" ht="18" customHeight="1" x14ac:dyDescent="0.15">
      <c r="Z47" s="27"/>
    </row>
    <row r="48" spans="1:33" ht="18" customHeight="1" x14ac:dyDescent="0.15">
      <c r="Z48" s="27"/>
    </row>
    <row r="49" spans="26:26" ht="18" customHeight="1" x14ac:dyDescent="0.15">
      <c r="Z49" s="27"/>
    </row>
  </sheetData>
  <mergeCells count="154">
    <mergeCell ref="N34:P34"/>
    <mergeCell ref="N35:P35"/>
    <mergeCell ref="G8:J8"/>
    <mergeCell ref="K8:M8"/>
    <mergeCell ref="G9:J9"/>
    <mergeCell ref="K9:M9"/>
    <mergeCell ref="G10:J10"/>
    <mergeCell ref="K10:M10"/>
    <mergeCell ref="A30:H30"/>
    <mergeCell ref="A31:H31"/>
    <mergeCell ref="A32:H32"/>
    <mergeCell ref="A33:H33"/>
    <mergeCell ref="I18:J18"/>
    <mergeCell ref="I14:J14"/>
    <mergeCell ref="L31:M31"/>
    <mergeCell ref="L33:M33"/>
    <mergeCell ref="L34:M34"/>
    <mergeCell ref="N31:P31"/>
    <mergeCell ref="L25:M25"/>
    <mergeCell ref="N25:P25"/>
    <mergeCell ref="A28:H28"/>
    <mergeCell ref="I28:J28"/>
    <mergeCell ref="L28:M28"/>
    <mergeCell ref="N28:P28"/>
    <mergeCell ref="N37:P37"/>
    <mergeCell ref="A37:M37"/>
    <mergeCell ref="A36:M36"/>
    <mergeCell ref="A35:M35"/>
    <mergeCell ref="L13:M13"/>
    <mergeCell ref="L14:M14"/>
    <mergeCell ref="L15:M15"/>
    <mergeCell ref="L16:M16"/>
    <mergeCell ref="L17:M17"/>
    <mergeCell ref="L18:M18"/>
    <mergeCell ref="L29:M29"/>
    <mergeCell ref="L30:M30"/>
    <mergeCell ref="N13:Q13"/>
    <mergeCell ref="N14:P14"/>
    <mergeCell ref="N15:P15"/>
    <mergeCell ref="N16:P16"/>
    <mergeCell ref="N17:P17"/>
    <mergeCell ref="N18:P18"/>
    <mergeCell ref="N29:P29"/>
    <mergeCell ref="N30:P30"/>
    <mergeCell ref="A34:H34"/>
    <mergeCell ref="A18:H18"/>
    <mergeCell ref="A29:H29"/>
    <mergeCell ref="N33:P33"/>
    <mergeCell ref="R37:V37"/>
    <mergeCell ref="A13:H13"/>
    <mergeCell ref="A14:H14"/>
    <mergeCell ref="A15:H15"/>
    <mergeCell ref="A16:H16"/>
    <mergeCell ref="R13:V13"/>
    <mergeCell ref="R14:V14"/>
    <mergeCell ref="R15:V15"/>
    <mergeCell ref="R16:V16"/>
    <mergeCell ref="R17:V17"/>
    <mergeCell ref="R35:V35"/>
    <mergeCell ref="I34:J34"/>
    <mergeCell ref="R33:V33"/>
    <mergeCell ref="R34:V34"/>
    <mergeCell ref="I33:J33"/>
    <mergeCell ref="I32:J32"/>
    <mergeCell ref="R31:V31"/>
    <mergeCell ref="R32:V32"/>
    <mergeCell ref="I31:J31"/>
    <mergeCell ref="I30:J30"/>
    <mergeCell ref="N36:P36"/>
    <mergeCell ref="I13:K13"/>
    <mergeCell ref="A25:H25"/>
    <mergeCell ref="I25:J25"/>
    <mergeCell ref="O7:R7"/>
    <mergeCell ref="S7:U7"/>
    <mergeCell ref="R29:V29"/>
    <mergeCell ref="R30:V30"/>
    <mergeCell ref="I29:J29"/>
    <mergeCell ref="N32:P32"/>
    <mergeCell ref="R18:V18"/>
    <mergeCell ref="A17:H17"/>
    <mergeCell ref="I17:J17"/>
    <mergeCell ref="I16:J16"/>
    <mergeCell ref="I15:J15"/>
    <mergeCell ref="L32:M32"/>
    <mergeCell ref="A20:H20"/>
    <mergeCell ref="I20:J20"/>
    <mergeCell ref="L20:M20"/>
    <mergeCell ref="N20:P20"/>
    <mergeCell ref="R20:V20"/>
    <mergeCell ref="A21:H21"/>
    <mergeCell ref="I21:J21"/>
    <mergeCell ref="L21:M21"/>
    <mergeCell ref="N21:P21"/>
    <mergeCell ref="R21:V21"/>
    <mergeCell ref="A22:H22"/>
    <mergeCell ref="A7:B10"/>
    <mergeCell ref="C1:D1"/>
    <mergeCell ref="E1:F1"/>
    <mergeCell ref="G1:H1"/>
    <mergeCell ref="I1:V1"/>
    <mergeCell ref="Q3:V3"/>
    <mergeCell ref="A3:C4"/>
    <mergeCell ref="D3:F4"/>
    <mergeCell ref="G3:I4"/>
    <mergeCell ref="J5:P5"/>
    <mergeCell ref="D5:E5"/>
    <mergeCell ref="N26:P26"/>
    <mergeCell ref="R26:V26"/>
    <mergeCell ref="A27:H27"/>
    <mergeCell ref="I27:J27"/>
    <mergeCell ref="L27:M27"/>
    <mergeCell ref="N27:P27"/>
    <mergeCell ref="R27:V27"/>
    <mergeCell ref="G5:H5"/>
    <mergeCell ref="J3:P4"/>
    <mergeCell ref="Q5:R5"/>
    <mergeCell ref="T5:U5"/>
    <mergeCell ref="A5:B5"/>
    <mergeCell ref="Q4:S4"/>
    <mergeCell ref="T4:V4"/>
    <mergeCell ref="A6:V6"/>
    <mergeCell ref="S8:U8"/>
    <mergeCell ref="S9:U9"/>
    <mergeCell ref="O8:R8"/>
    <mergeCell ref="O9:R9"/>
    <mergeCell ref="S10:U10"/>
    <mergeCell ref="O10:R10"/>
    <mergeCell ref="C7:F7"/>
    <mergeCell ref="C8:F10"/>
    <mergeCell ref="G7:N7"/>
    <mergeCell ref="R28:V28"/>
    <mergeCell ref="R19:V19"/>
    <mergeCell ref="N19:P19"/>
    <mergeCell ref="L19:M19"/>
    <mergeCell ref="I19:J19"/>
    <mergeCell ref="A19:H19"/>
    <mergeCell ref="R24:V24"/>
    <mergeCell ref="N24:P24"/>
    <mergeCell ref="L24:M24"/>
    <mergeCell ref="I24:J24"/>
    <mergeCell ref="A24:H24"/>
    <mergeCell ref="R22:V22"/>
    <mergeCell ref="A23:H23"/>
    <mergeCell ref="I23:J23"/>
    <mergeCell ref="L23:M23"/>
    <mergeCell ref="N23:P23"/>
    <mergeCell ref="R23:V23"/>
    <mergeCell ref="I22:J22"/>
    <mergeCell ref="L22:M22"/>
    <mergeCell ref="N22:P22"/>
    <mergeCell ref="R25:V25"/>
    <mergeCell ref="A26:H26"/>
    <mergeCell ref="I26:J26"/>
    <mergeCell ref="L26:M26"/>
  </mergeCells>
  <phoneticPr fontId="2"/>
  <printOptions horizontalCentered="1" verticalCentered="1"/>
  <pageMargins left="0.25" right="0.25" top="0.75" bottom="0.75" header="0.3" footer="0.3"/>
  <pageSetup paperSize="9" scale="95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9"/>
  <sheetViews>
    <sheetView showGridLines="0" zoomScale="90" zoomScaleNormal="90" zoomScaleSheetLayoutView="96" workbookViewId="0">
      <selection activeCell="AY14" sqref="AY14"/>
    </sheetView>
  </sheetViews>
  <sheetFormatPr defaultColWidth="2.625" defaultRowHeight="13.5" x14ac:dyDescent="0.4"/>
  <cols>
    <col min="1" max="17" width="2.625" style="65" customWidth="1"/>
    <col min="18" max="18" width="2.25" style="65" customWidth="1"/>
    <col min="19" max="16384" width="2.625" style="65"/>
  </cols>
  <sheetData>
    <row r="1" spans="1:34" ht="13.5" customHeight="1" x14ac:dyDescent="0.4">
      <c r="F1" s="66"/>
      <c r="G1" s="66"/>
      <c r="H1" s="66"/>
      <c r="I1" s="466" t="s">
        <v>80</v>
      </c>
      <c r="J1" s="466"/>
      <c r="K1" s="66"/>
      <c r="L1" s="66"/>
      <c r="M1" s="66"/>
      <c r="N1" s="66"/>
      <c r="O1" s="466" t="s">
        <v>81</v>
      </c>
      <c r="P1" s="466"/>
      <c r="Q1" s="66"/>
      <c r="R1" s="66"/>
      <c r="S1" s="66"/>
      <c r="U1" s="466" t="s">
        <v>82</v>
      </c>
      <c r="V1" s="466"/>
    </row>
    <row r="2" spans="1:34" ht="13.5" customHeight="1" x14ac:dyDescent="0.4">
      <c r="F2" s="66"/>
      <c r="G2" s="66"/>
      <c r="H2" s="66"/>
      <c r="I2" s="466"/>
      <c r="J2" s="466"/>
      <c r="K2" s="66"/>
      <c r="L2" s="66"/>
      <c r="M2" s="66"/>
      <c r="N2" s="66"/>
      <c r="O2" s="466"/>
      <c r="P2" s="466"/>
      <c r="Q2" s="66"/>
      <c r="R2" s="66"/>
      <c r="S2" s="66"/>
      <c r="U2" s="466"/>
      <c r="V2" s="466"/>
    </row>
    <row r="3" spans="1:34" ht="13.5" customHeight="1" x14ac:dyDescent="0.15">
      <c r="F3" s="66"/>
      <c r="G3" s="66"/>
      <c r="H3" s="66"/>
      <c r="I3" s="67"/>
      <c r="J3" s="67"/>
      <c r="K3" s="66"/>
      <c r="L3" s="66"/>
      <c r="M3" s="66"/>
      <c r="N3" s="66"/>
      <c r="O3" s="67"/>
      <c r="P3" s="67"/>
      <c r="Q3" s="66"/>
      <c r="R3" s="66"/>
      <c r="S3" s="66"/>
      <c r="U3" s="67"/>
      <c r="V3" s="67"/>
      <c r="AH3" s="23"/>
    </row>
    <row r="4" spans="1:34" ht="13.5" customHeight="1" x14ac:dyDescent="0.4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34" ht="18" customHeight="1" x14ac:dyDescent="0.4">
      <c r="B5" s="68"/>
      <c r="C5" s="467" t="s">
        <v>83</v>
      </c>
      <c r="D5" s="468"/>
      <c r="E5" s="468"/>
      <c r="F5" s="468"/>
      <c r="G5" s="462" t="s">
        <v>84</v>
      </c>
      <c r="H5" s="463"/>
      <c r="I5" s="462" t="s">
        <v>85</v>
      </c>
      <c r="J5" s="463"/>
      <c r="K5" s="462" t="s">
        <v>86</v>
      </c>
      <c r="L5" s="463"/>
      <c r="M5" s="462" t="s">
        <v>87</v>
      </c>
      <c r="N5" s="463"/>
      <c r="O5" s="462" t="s">
        <v>84</v>
      </c>
      <c r="P5" s="463"/>
      <c r="Q5" s="462" t="s">
        <v>85</v>
      </c>
      <c r="R5" s="463"/>
      <c r="S5" s="462" t="s">
        <v>88</v>
      </c>
      <c r="T5" s="463"/>
      <c r="U5" s="462" t="s">
        <v>87</v>
      </c>
      <c r="V5" s="463"/>
      <c r="W5" s="462" t="s">
        <v>84</v>
      </c>
      <c r="X5" s="463"/>
      <c r="Y5" s="462" t="s">
        <v>85</v>
      </c>
      <c r="Z5" s="463"/>
      <c r="AA5" s="464" t="s">
        <v>78</v>
      </c>
      <c r="AB5" s="463"/>
    </row>
    <row r="6" spans="1:34" ht="16.5" customHeight="1" x14ac:dyDescent="0.4">
      <c r="B6" s="68"/>
      <c r="C6" s="469"/>
      <c r="D6" s="470"/>
      <c r="E6" s="470"/>
      <c r="F6" s="470"/>
      <c r="G6" s="473"/>
      <c r="H6" s="474"/>
      <c r="I6" s="473"/>
      <c r="J6" s="474"/>
      <c r="K6" s="473"/>
      <c r="L6" s="474"/>
      <c r="M6" s="473"/>
      <c r="N6" s="474"/>
      <c r="O6" s="473"/>
      <c r="P6" s="474"/>
      <c r="Q6" s="465"/>
      <c r="R6" s="460"/>
      <c r="S6" s="465"/>
      <c r="T6" s="460"/>
      <c r="U6" s="465"/>
      <c r="V6" s="460"/>
      <c r="W6" s="465"/>
      <c r="X6" s="460"/>
      <c r="Y6" s="465"/>
      <c r="Z6" s="460"/>
      <c r="AA6" s="459"/>
      <c r="AB6" s="460"/>
    </row>
    <row r="7" spans="1:34" ht="15.75" customHeight="1" x14ac:dyDescent="0.4">
      <c r="B7" s="68"/>
      <c r="C7" s="471"/>
      <c r="D7" s="472"/>
      <c r="E7" s="472"/>
      <c r="F7" s="472"/>
      <c r="G7" s="475"/>
      <c r="H7" s="476"/>
      <c r="I7" s="475"/>
      <c r="J7" s="476"/>
      <c r="K7" s="475"/>
      <c r="L7" s="476"/>
      <c r="M7" s="475"/>
      <c r="N7" s="476"/>
      <c r="O7" s="475"/>
      <c r="P7" s="476"/>
      <c r="Q7" s="454"/>
      <c r="R7" s="455"/>
      <c r="S7" s="454"/>
      <c r="T7" s="455"/>
      <c r="U7" s="454"/>
      <c r="V7" s="455"/>
      <c r="W7" s="454"/>
      <c r="X7" s="455"/>
      <c r="Y7" s="454"/>
      <c r="Z7" s="455"/>
      <c r="AA7" s="461"/>
      <c r="AB7" s="455"/>
    </row>
    <row r="8" spans="1:34" ht="13.5" customHeight="1" x14ac:dyDescent="0.4">
      <c r="B8" s="68"/>
      <c r="C8" s="68"/>
      <c r="D8" s="68"/>
      <c r="E8" s="68"/>
      <c r="F8" s="68"/>
      <c r="G8" s="69"/>
      <c r="H8" s="69"/>
      <c r="I8" s="69"/>
      <c r="J8" s="69"/>
      <c r="K8" s="69"/>
      <c r="L8" s="69"/>
      <c r="M8" s="69"/>
      <c r="N8" s="69"/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34" ht="13.5" customHeight="1" x14ac:dyDescent="0.4"/>
    <row r="10" spans="1:34" ht="23.25" customHeight="1" x14ac:dyDescent="0.4">
      <c r="C10" s="400" t="str">
        <f>報告書!C1</f>
        <v>令和</v>
      </c>
      <c r="D10" s="400"/>
      <c r="E10" s="442" t="str">
        <f>IF(報告書!E1="","",報告書!E1)</f>
        <v/>
      </c>
      <c r="F10" s="442"/>
      <c r="G10" s="141" t="s">
        <v>210</v>
      </c>
      <c r="H10" s="141"/>
      <c r="I10" s="141"/>
      <c r="J10" s="142"/>
      <c r="K10" s="142"/>
      <c r="L10" s="142"/>
      <c r="M10" s="142"/>
      <c r="N10" s="142"/>
      <c r="O10" s="142"/>
      <c r="P10" s="142"/>
      <c r="Q10" s="142"/>
      <c r="R10" s="142"/>
      <c r="S10" s="71"/>
      <c r="U10" s="68"/>
      <c r="V10" s="68"/>
      <c r="W10" s="68"/>
      <c r="X10" s="68"/>
      <c r="Y10" s="68" t="s">
        <v>89</v>
      </c>
    </row>
    <row r="11" spans="1:34" ht="13.5" customHeight="1" x14ac:dyDescent="0.4"/>
    <row r="12" spans="1:34" ht="13.5" customHeight="1" x14ac:dyDescent="0.4">
      <c r="T12" s="458" t="str">
        <f>報告書!K3</f>
        <v>令和</v>
      </c>
      <c r="U12" s="458"/>
      <c r="V12" s="456"/>
      <c r="W12" s="456"/>
      <c r="X12" s="106" t="s">
        <v>90</v>
      </c>
      <c r="Y12" s="456"/>
      <c r="Z12" s="456"/>
      <c r="AA12" s="106" t="s">
        <v>4</v>
      </c>
      <c r="AB12" s="456"/>
      <c r="AC12" s="456"/>
      <c r="AD12" s="106" t="s">
        <v>2</v>
      </c>
      <c r="AE12" s="106"/>
    </row>
    <row r="13" spans="1:34" ht="13.5" customHeight="1" x14ac:dyDescent="0.4"/>
    <row r="14" spans="1:34" ht="13.5" customHeight="1" x14ac:dyDescent="0.4">
      <c r="A14" s="457" t="s">
        <v>91</v>
      </c>
      <c r="B14" s="457"/>
      <c r="C14" s="457"/>
      <c r="D14" s="457"/>
      <c r="E14" s="457"/>
      <c r="F14" s="457"/>
      <c r="G14" s="457"/>
      <c r="H14" s="457"/>
      <c r="I14" s="457"/>
      <c r="J14" s="457"/>
    </row>
    <row r="15" spans="1:34" ht="13.5" customHeight="1" x14ac:dyDescent="0.4">
      <c r="P15" s="394" t="s">
        <v>123</v>
      </c>
      <c r="Q15" s="394"/>
      <c r="R15" s="394"/>
      <c r="S15" s="394"/>
      <c r="T15" s="395" t="str">
        <f>IF(報告書!K7="","",報告書!K7)</f>
        <v/>
      </c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</row>
    <row r="16" spans="1:34" ht="16.5" customHeight="1" x14ac:dyDescent="0.4">
      <c r="P16" s="394" t="s">
        <v>10</v>
      </c>
      <c r="Q16" s="394"/>
      <c r="R16" s="394"/>
      <c r="S16" s="394"/>
      <c r="T16" s="395" t="str">
        <f>IF(報告書!K8="","",報告書!K8)</f>
        <v/>
      </c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</row>
    <row r="17" spans="1:31" ht="15.75" customHeight="1" x14ac:dyDescent="0.4">
      <c r="P17" s="394" t="s">
        <v>124</v>
      </c>
      <c r="Q17" s="394"/>
      <c r="R17" s="394"/>
      <c r="S17" s="394"/>
      <c r="T17" s="395" t="str">
        <f>IF(報告書!L9="","",報告書!L9)</f>
        <v/>
      </c>
      <c r="U17" s="395"/>
      <c r="V17" s="395"/>
      <c r="W17" s="395" t="str">
        <f>IF(報告書!P9="","",報告書!P9)</f>
        <v/>
      </c>
      <c r="X17" s="395"/>
      <c r="Y17" s="395"/>
      <c r="Z17" s="395"/>
      <c r="AA17" s="395"/>
      <c r="AB17" s="395"/>
      <c r="AC17" s="105" t="s">
        <v>140</v>
      </c>
      <c r="AD17" s="105"/>
      <c r="AE17" s="104"/>
    </row>
    <row r="18" spans="1:31" ht="15.75" customHeight="1" x14ac:dyDescent="0.4">
      <c r="O18" s="387" t="s">
        <v>139</v>
      </c>
      <c r="P18" s="387"/>
      <c r="Q18" s="387"/>
      <c r="R18" s="387"/>
      <c r="S18" s="387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</row>
    <row r="19" spans="1:31" ht="13.5" customHeight="1" x14ac:dyDescent="0.4"/>
    <row r="20" spans="1:31" ht="13.5" customHeight="1" x14ac:dyDescent="0.4">
      <c r="A20" s="72" t="s">
        <v>92</v>
      </c>
      <c r="B20" s="451" t="s">
        <v>93</v>
      </c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Q20" s="65" t="s">
        <v>94</v>
      </c>
      <c r="R20" s="451" t="s">
        <v>95</v>
      </c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</row>
    <row r="21" spans="1:31" ht="13.5" customHeight="1" x14ac:dyDescent="0.4">
      <c r="A21" s="396" t="s">
        <v>96</v>
      </c>
      <c r="B21" s="397"/>
      <c r="C21" s="397"/>
      <c r="D21" s="398"/>
      <c r="E21" s="452"/>
      <c r="F21" s="453"/>
      <c r="G21" s="452"/>
      <c r="H21" s="453"/>
      <c r="I21" s="452"/>
      <c r="J21" s="453"/>
      <c r="K21" s="452"/>
      <c r="L21" s="453"/>
      <c r="M21" s="452"/>
      <c r="N21" s="453"/>
      <c r="O21" s="68"/>
      <c r="Q21" s="396" t="s">
        <v>97</v>
      </c>
      <c r="R21" s="397"/>
      <c r="S21" s="397"/>
      <c r="T21" s="398"/>
      <c r="U21" s="392"/>
      <c r="V21" s="390"/>
      <c r="W21" s="390"/>
      <c r="X21" s="390"/>
      <c r="Y21" s="388"/>
      <c r="Z21" s="388"/>
      <c r="AA21" s="390"/>
      <c r="AB21" s="390"/>
      <c r="AC21" s="390"/>
      <c r="AD21" s="388"/>
      <c r="AE21" s="449"/>
    </row>
    <row r="22" spans="1:31" ht="13.5" customHeight="1" x14ac:dyDescent="0.4">
      <c r="A22" s="399"/>
      <c r="B22" s="400"/>
      <c r="C22" s="400"/>
      <c r="D22" s="401"/>
      <c r="E22" s="454"/>
      <c r="F22" s="455"/>
      <c r="G22" s="454"/>
      <c r="H22" s="455"/>
      <c r="I22" s="454"/>
      <c r="J22" s="455"/>
      <c r="K22" s="454"/>
      <c r="L22" s="455"/>
      <c r="M22" s="454"/>
      <c r="N22" s="455"/>
      <c r="O22" s="68"/>
      <c r="Q22" s="399"/>
      <c r="R22" s="400"/>
      <c r="S22" s="400"/>
      <c r="T22" s="401"/>
      <c r="U22" s="393"/>
      <c r="V22" s="391"/>
      <c r="W22" s="391"/>
      <c r="X22" s="391"/>
      <c r="Y22" s="389"/>
      <c r="Z22" s="389"/>
      <c r="AA22" s="391"/>
      <c r="AB22" s="391"/>
      <c r="AC22" s="391"/>
      <c r="AD22" s="389"/>
      <c r="AE22" s="450"/>
    </row>
    <row r="23" spans="1:31" ht="13.5" customHeight="1" x14ac:dyDescent="0.4">
      <c r="Q23" s="396" t="s">
        <v>98</v>
      </c>
      <c r="R23" s="397"/>
      <c r="S23" s="397"/>
      <c r="T23" s="398"/>
      <c r="U23" s="73">
        <v>1</v>
      </c>
      <c r="V23" s="397" t="s">
        <v>99</v>
      </c>
      <c r="W23" s="398"/>
      <c r="X23" s="396" t="s">
        <v>100</v>
      </c>
      <c r="Y23" s="398"/>
      <c r="Z23" s="443"/>
      <c r="AA23" s="444"/>
      <c r="AB23" s="444"/>
      <c r="AC23" s="444"/>
      <c r="AD23" s="444"/>
      <c r="AE23" s="445"/>
    </row>
    <row r="24" spans="1:31" ht="13.5" customHeight="1" x14ac:dyDescent="0.4">
      <c r="Q24" s="399"/>
      <c r="R24" s="400"/>
      <c r="S24" s="400"/>
      <c r="T24" s="401"/>
      <c r="U24" s="74">
        <v>2</v>
      </c>
      <c r="V24" s="400" t="s">
        <v>101</v>
      </c>
      <c r="W24" s="401"/>
      <c r="X24" s="399" t="s">
        <v>102</v>
      </c>
      <c r="Y24" s="401"/>
      <c r="Z24" s="446"/>
      <c r="AA24" s="447"/>
      <c r="AB24" s="447"/>
      <c r="AC24" s="447"/>
      <c r="AD24" s="447"/>
      <c r="AE24" s="448"/>
    </row>
    <row r="25" spans="1:31" ht="13.5" customHeight="1" x14ac:dyDescent="0.4">
      <c r="Q25" s="434" t="s">
        <v>122</v>
      </c>
      <c r="R25" s="397"/>
      <c r="S25" s="397"/>
      <c r="T25" s="398"/>
      <c r="U25" s="435"/>
      <c r="V25" s="436"/>
      <c r="W25" s="436"/>
      <c r="X25" s="436"/>
      <c r="Y25" s="436"/>
      <c r="Z25" s="436"/>
      <c r="AA25" s="436"/>
      <c r="AB25" s="436"/>
      <c r="AC25" s="436"/>
      <c r="AD25" s="436"/>
      <c r="AE25" s="437"/>
    </row>
    <row r="26" spans="1:31" ht="13.5" customHeight="1" x14ac:dyDescent="0.4">
      <c r="Q26" s="399"/>
      <c r="R26" s="400"/>
      <c r="S26" s="400"/>
      <c r="T26" s="401"/>
      <c r="U26" s="438"/>
      <c r="V26" s="439"/>
      <c r="W26" s="439"/>
      <c r="X26" s="439"/>
      <c r="Y26" s="439"/>
      <c r="Z26" s="439"/>
      <c r="AA26" s="439"/>
      <c r="AB26" s="439"/>
      <c r="AC26" s="439"/>
      <c r="AD26" s="439"/>
      <c r="AE26" s="440"/>
    </row>
    <row r="27" spans="1:31" ht="8.25" customHeight="1" x14ac:dyDescent="0.4"/>
    <row r="28" spans="1:31" ht="13.5" customHeight="1" x14ac:dyDescent="0.4">
      <c r="A28" s="75"/>
      <c r="B28" s="76"/>
      <c r="C28" s="76"/>
      <c r="D28" s="76"/>
      <c r="E28" s="76"/>
      <c r="F28" s="76"/>
      <c r="G28" s="76"/>
      <c r="H28" s="76"/>
      <c r="I28" s="76"/>
      <c r="J28" s="441" t="s">
        <v>103</v>
      </c>
      <c r="K28" s="441"/>
      <c r="L28" s="76"/>
      <c r="M28" s="76"/>
      <c r="N28" s="76"/>
      <c r="O28" s="76"/>
      <c r="P28" s="76"/>
      <c r="Q28" s="76"/>
      <c r="R28" s="76"/>
      <c r="S28" s="76"/>
      <c r="T28" s="76"/>
      <c r="U28" s="441" t="s">
        <v>104</v>
      </c>
      <c r="V28" s="441"/>
      <c r="W28" s="76"/>
      <c r="X28" s="76"/>
      <c r="Y28" s="76"/>
      <c r="Z28" s="76"/>
      <c r="AA28" s="76"/>
      <c r="AB28" s="76"/>
      <c r="AC28" s="76"/>
      <c r="AD28" s="76"/>
      <c r="AE28" s="77"/>
    </row>
    <row r="29" spans="1:31" ht="8.25" customHeight="1" x14ac:dyDescent="0.4">
      <c r="A29" s="78"/>
      <c r="B29" s="71"/>
      <c r="C29" s="71"/>
      <c r="D29" s="71"/>
      <c r="E29" s="71"/>
      <c r="F29" s="71"/>
      <c r="G29" s="71"/>
      <c r="H29" s="71"/>
      <c r="I29" s="71"/>
      <c r="J29" s="442"/>
      <c r="K29" s="442"/>
      <c r="L29" s="71"/>
      <c r="M29" s="71"/>
      <c r="N29" s="71"/>
      <c r="O29" s="71"/>
      <c r="P29" s="71"/>
      <c r="Q29" s="71"/>
      <c r="R29" s="71"/>
      <c r="S29" s="71"/>
      <c r="T29" s="71"/>
      <c r="U29" s="442"/>
      <c r="V29" s="442"/>
      <c r="W29" s="71"/>
      <c r="X29" s="71"/>
      <c r="Y29" s="71"/>
      <c r="Z29" s="71"/>
      <c r="AA29" s="71"/>
      <c r="AB29" s="71"/>
      <c r="AC29" s="71"/>
      <c r="AD29" s="71"/>
      <c r="AE29" s="79"/>
    </row>
    <row r="30" spans="1:31" ht="13.5" customHeight="1" x14ac:dyDescent="0.4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2"/>
    </row>
    <row r="31" spans="1:31" ht="18" customHeight="1" x14ac:dyDescent="0.4">
      <c r="A31" s="83"/>
      <c r="B31" s="84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5"/>
    </row>
    <row r="32" spans="1:31" ht="18" customHeight="1" x14ac:dyDescent="0.4">
      <c r="A32" s="83"/>
      <c r="B32" s="84"/>
      <c r="C32" s="84" t="s">
        <v>105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84"/>
      <c r="R32" s="84"/>
      <c r="S32" s="84"/>
      <c r="T32" s="84"/>
      <c r="U32" s="84" t="s">
        <v>106</v>
      </c>
      <c r="V32" s="84"/>
      <c r="W32" s="84" t="s">
        <v>107</v>
      </c>
      <c r="X32" s="84"/>
      <c r="Y32" s="84"/>
      <c r="Z32" s="84"/>
      <c r="AA32" s="84"/>
      <c r="AB32" s="84"/>
      <c r="AC32" s="84"/>
      <c r="AD32" s="84"/>
      <c r="AE32" s="85"/>
    </row>
    <row r="33" spans="1:32" ht="18" customHeight="1" x14ac:dyDescent="0.4">
      <c r="A33" s="83"/>
      <c r="B33" s="84"/>
      <c r="C33" s="84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5"/>
    </row>
    <row r="34" spans="1:32" ht="18" customHeight="1" x14ac:dyDescent="0.15">
      <c r="A34" s="83"/>
      <c r="B34" s="84"/>
      <c r="V34" s="84"/>
      <c r="W34" s="84"/>
      <c r="X34" s="84"/>
      <c r="Y34" s="86"/>
      <c r="Z34" s="86"/>
      <c r="AA34" s="87"/>
      <c r="AB34" s="87"/>
      <c r="AC34" s="87"/>
      <c r="AD34" s="87"/>
      <c r="AE34" s="85"/>
    </row>
    <row r="35" spans="1:32" ht="21" customHeight="1" x14ac:dyDescent="0.15">
      <c r="A35" s="83"/>
      <c r="B35" s="88"/>
      <c r="C35" s="84" t="s">
        <v>211</v>
      </c>
      <c r="D35" s="84"/>
      <c r="E35" s="84"/>
      <c r="F35" s="89"/>
      <c r="G35" s="90"/>
      <c r="H35" s="90"/>
      <c r="I35" s="91"/>
      <c r="J35" s="91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 t="s">
        <v>106</v>
      </c>
      <c r="V35" s="90"/>
      <c r="W35" s="90"/>
      <c r="X35" s="90"/>
      <c r="Y35" s="90"/>
      <c r="Z35" s="84"/>
      <c r="AA35" s="84"/>
      <c r="AB35" s="84"/>
      <c r="AC35" s="84"/>
      <c r="AD35" s="84"/>
      <c r="AE35" s="85"/>
    </row>
    <row r="36" spans="1:32" ht="21" customHeight="1" x14ac:dyDescent="0.15">
      <c r="A36" s="83"/>
      <c r="B36" s="90"/>
      <c r="C36" s="92"/>
      <c r="D36" s="92"/>
      <c r="E36" s="92"/>
      <c r="F36" s="92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84"/>
      <c r="AA36" s="84"/>
      <c r="AB36" s="84"/>
      <c r="AC36" s="84"/>
      <c r="AD36" s="84"/>
      <c r="AE36" s="85"/>
    </row>
    <row r="37" spans="1:32" ht="21" customHeight="1" x14ac:dyDescent="0.15">
      <c r="A37" s="83"/>
      <c r="B37" s="90"/>
      <c r="C37" s="93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84"/>
      <c r="AA37" s="84"/>
      <c r="AB37" s="84"/>
      <c r="AC37" s="84"/>
      <c r="AD37" s="84"/>
      <c r="AE37" s="85"/>
    </row>
    <row r="38" spans="1:32" ht="21" customHeight="1" x14ac:dyDescent="0.15">
      <c r="A38" s="83"/>
      <c r="B38" s="90"/>
      <c r="C38" s="93" t="s">
        <v>108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3" t="s">
        <v>106</v>
      </c>
      <c r="V38" s="90"/>
      <c r="W38" s="90"/>
      <c r="X38" s="90"/>
      <c r="Y38" s="90"/>
      <c r="Z38" s="84"/>
      <c r="AA38" s="84"/>
      <c r="AB38" s="84"/>
      <c r="AC38" s="84"/>
      <c r="AD38" s="84"/>
      <c r="AE38" s="85"/>
    </row>
    <row r="39" spans="1:32" ht="21" customHeight="1" x14ac:dyDescent="0.15">
      <c r="A39" s="83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84"/>
      <c r="AA39" s="84"/>
      <c r="AB39" s="84"/>
      <c r="AC39" s="84"/>
      <c r="AD39" s="84"/>
      <c r="AE39" s="85"/>
    </row>
    <row r="40" spans="1:32" ht="16.5" customHeight="1" x14ac:dyDescent="0.15">
      <c r="A40" s="83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84"/>
      <c r="AA40" s="84"/>
      <c r="AB40" s="84"/>
      <c r="AC40" s="84"/>
      <c r="AD40" s="84"/>
      <c r="AE40" s="85"/>
    </row>
    <row r="41" spans="1:32" ht="14.25" customHeight="1" x14ac:dyDescent="0.15">
      <c r="A41" s="94"/>
      <c r="B41" s="95"/>
      <c r="C41" s="95"/>
      <c r="D41" s="95"/>
      <c r="E41" s="96"/>
      <c r="F41" s="71"/>
      <c r="G41" s="71"/>
      <c r="H41" s="71"/>
      <c r="I41" s="71"/>
      <c r="J41" s="71"/>
      <c r="K41" s="71"/>
      <c r="L41" s="71"/>
      <c r="M41" s="71"/>
      <c r="N41" s="95"/>
      <c r="O41" s="95"/>
      <c r="P41" s="95"/>
      <c r="Q41" s="95"/>
      <c r="R41" s="95"/>
      <c r="S41" s="95"/>
      <c r="T41" s="96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7"/>
    </row>
    <row r="42" spans="1:32" ht="10.5" customHeight="1" x14ac:dyDescent="0.4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</row>
    <row r="43" spans="1:32" ht="13.5" customHeight="1" x14ac:dyDescent="0.4">
      <c r="A43" s="396" t="s">
        <v>109</v>
      </c>
      <c r="B43" s="397"/>
      <c r="C43" s="398"/>
      <c r="D43" s="429" t="s">
        <v>110</v>
      </c>
      <c r="E43" s="430"/>
      <c r="F43" s="429" t="s">
        <v>111</v>
      </c>
      <c r="G43" s="430"/>
      <c r="H43" s="429" t="s">
        <v>112</v>
      </c>
      <c r="I43" s="430"/>
      <c r="J43" s="429" t="s">
        <v>113</v>
      </c>
      <c r="K43" s="433"/>
      <c r="L43" s="427" t="s">
        <v>114</v>
      </c>
      <c r="M43" s="428"/>
      <c r="N43" s="429" t="s">
        <v>115</v>
      </c>
      <c r="O43" s="430"/>
      <c r="P43" s="429" t="s">
        <v>116</v>
      </c>
      <c r="Q43" s="430"/>
      <c r="R43" s="431" t="s">
        <v>117</v>
      </c>
      <c r="S43" s="432"/>
      <c r="T43" s="98"/>
      <c r="U43" s="99"/>
      <c r="V43" s="99"/>
      <c r="W43" s="100"/>
      <c r="X43" s="98"/>
      <c r="Y43" s="99"/>
      <c r="Z43" s="99"/>
      <c r="AA43" s="100"/>
      <c r="AB43" s="99"/>
      <c r="AC43" s="99"/>
      <c r="AD43" s="99"/>
      <c r="AE43" s="100"/>
    </row>
    <row r="44" spans="1:32" ht="13.5" customHeight="1" x14ac:dyDescent="0.4">
      <c r="A44" s="412"/>
      <c r="B44" s="413"/>
      <c r="C44" s="414"/>
      <c r="D44" s="396"/>
      <c r="E44" s="398"/>
      <c r="F44" s="396"/>
      <c r="G44" s="398"/>
      <c r="H44" s="396"/>
      <c r="I44" s="398"/>
      <c r="J44" s="396"/>
      <c r="K44" s="398"/>
      <c r="L44" s="396"/>
      <c r="M44" s="398"/>
      <c r="N44" s="396"/>
      <c r="O44" s="398"/>
      <c r="P44" s="396"/>
      <c r="Q44" s="398"/>
      <c r="R44" s="408"/>
      <c r="S44" s="409"/>
      <c r="T44" s="101"/>
      <c r="U44" s="68"/>
      <c r="V44" s="68"/>
      <c r="W44" s="102"/>
      <c r="X44" s="101"/>
      <c r="Y44" s="68"/>
      <c r="Z44" s="68"/>
      <c r="AA44" s="102"/>
      <c r="AB44" s="68"/>
      <c r="AC44" s="68"/>
      <c r="AD44" s="68"/>
      <c r="AE44" s="102"/>
    </row>
    <row r="45" spans="1:32" ht="23.25" customHeight="1" x14ac:dyDescent="0.4">
      <c r="A45" s="399"/>
      <c r="B45" s="400"/>
      <c r="C45" s="401"/>
      <c r="D45" s="399"/>
      <c r="E45" s="401"/>
      <c r="F45" s="399"/>
      <c r="G45" s="401"/>
      <c r="H45" s="399"/>
      <c r="I45" s="401"/>
      <c r="J45" s="399"/>
      <c r="K45" s="401"/>
      <c r="L45" s="399"/>
      <c r="M45" s="401"/>
      <c r="N45" s="399"/>
      <c r="O45" s="401"/>
      <c r="P45" s="399"/>
      <c r="Q45" s="401"/>
      <c r="R45" s="410"/>
      <c r="S45" s="411"/>
      <c r="T45" s="78"/>
      <c r="U45" s="71"/>
      <c r="V45" s="71"/>
      <c r="W45" s="79"/>
      <c r="X45" s="78"/>
      <c r="Y45" s="71"/>
      <c r="Z45" s="71"/>
      <c r="AA45" s="79"/>
      <c r="AB45" s="71"/>
      <c r="AC45" s="71"/>
      <c r="AD45" s="71"/>
      <c r="AE45" s="79"/>
    </row>
    <row r="46" spans="1:32" ht="13.5" customHeight="1" x14ac:dyDescent="0.4">
      <c r="A46" s="396" t="s">
        <v>118</v>
      </c>
      <c r="B46" s="397"/>
      <c r="C46" s="398"/>
      <c r="D46" s="402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4"/>
      <c r="R46" s="408" t="s">
        <v>119</v>
      </c>
      <c r="S46" s="409"/>
      <c r="T46" s="396" t="s">
        <v>120</v>
      </c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8"/>
    </row>
    <row r="47" spans="1:32" ht="13.5" customHeight="1" x14ac:dyDescent="0.4">
      <c r="A47" s="399"/>
      <c r="B47" s="400"/>
      <c r="C47" s="401"/>
      <c r="D47" s="405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7"/>
      <c r="R47" s="408"/>
      <c r="S47" s="409"/>
      <c r="T47" s="412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4"/>
    </row>
    <row r="48" spans="1:32" ht="13.5" customHeight="1" x14ac:dyDescent="0.4">
      <c r="A48" s="396" t="s">
        <v>121</v>
      </c>
      <c r="B48" s="397"/>
      <c r="C48" s="398"/>
      <c r="D48" s="421"/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422"/>
      <c r="P48" s="422"/>
      <c r="Q48" s="423"/>
      <c r="R48" s="408"/>
      <c r="S48" s="409"/>
      <c r="T48" s="415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7"/>
    </row>
    <row r="49" spans="1:31" ht="13.5" customHeight="1" x14ac:dyDescent="0.4">
      <c r="A49" s="399"/>
      <c r="B49" s="400"/>
      <c r="C49" s="401"/>
      <c r="D49" s="424"/>
      <c r="E49" s="425"/>
      <c r="F49" s="425"/>
      <c r="G49" s="425"/>
      <c r="H49" s="425"/>
      <c r="I49" s="425"/>
      <c r="J49" s="425"/>
      <c r="K49" s="425"/>
      <c r="L49" s="425"/>
      <c r="M49" s="425"/>
      <c r="N49" s="425"/>
      <c r="O49" s="425"/>
      <c r="P49" s="425"/>
      <c r="Q49" s="426"/>
      <c r="R49" s="410"/>
      <c r="S49" s="411"/>
      <c r="T49" s="418"/>
      <c r="U49" s="419"/>
      <c r="V49" s="419"/>
      <c r="W49" s="419"/>
      <c r="X49" s="419"/>
      <c r="Y49" s="419"/>
      <c r="Z49" s="419"/>
      <c r="AA49" s="419"/>
      <c r="AB49" s="419"/>
      <c r="AC49" s="419"/>
      <c r="AD49" s="419"/>
      <c r="AE49" s="420"/>
    </row>
  </sheetData>
  <mergeCells count="86">
    <mergeCell ref="I1:J2"/>
    <mergeCell ref="O1:P2"/>
    <mergeCell ref="U1:V2"/>
    <mergeCell ref="C5:F7"/>
    <mergeCell ref="G5:H5"/>
    <mergeCell ref="I5:J5"/>
    <mergeCell ref="K5:L5"/>
    <mergeCell ref="M5:N5"/>
    <mergeCell ref="O5:P5"/>
    <mergeCell ref="Q5:R5"/>
    <mergeCell ref="G6:H7"/>
    <mergeCell ref="I6:J7"/>
    <mergeCell ref="K6:L7"/>
    <mergeCell ref="M6:N7"/>
    <mergeCell ref="O6:P7"/>
    <mergeCell ref="Q6:R7"/>
    <mergeCell ref="AA6:AB7"/>
    <mergeCell ref="S5:T5"/>
    <mergeCell ref="U5:V5"/>
    <mergeCell ref="W5:X5"/>
    <mergeCell ref="Y5:Z5"/>
    <mergeCell ref="AA5:AB5"/>
    <mergeCell ref="S6:T7"/>
    <mergeCell ref="U6:V7"/>
    <mergeCell ref="W6:X7"/>
    <mergeCell ref="Y6:Z7"/>
    <mergeCell ref="V12:W12"/>
    <mergeCell ref="Y12:Z12"/>
    <mergeCell ref="AB12:AC12"/>
    <mergeCell ref="A14:J14"/>
    <mergeCell ref="T12:U12"/>
    <mergeCell ref="C10:D10"/>
    <mergeCell ref="E10:F10"/>
    <mergeCell ref="Z23:AE24"/>
    <mergeCell ref="V24:W24"/>
    <mergeCell ref="X24:Y24"/>
    <mergeCell ref="AD21:AE22"/>
    <mergeCell ref="B20:N20"/>
    <mergeCell ref="R20:AE20"/>
    <mergeCell ref="A21:D22"/>
    <mergeCell ref="E21:F22"/>
    <mergeCell ref="G21:H22"/>
    <mergeCell ref="I21:J22"/>
    <mergeCell ref="K21:L22"/>
    <mergeCell ref="M21:N22"/>
    <mergeCell ref="Q21:T22"/>
    <mergeCell ref="Q23:T24"/>
    <mergeCell ref="V23:W23"/>
    <mergeCell ref="X23:Y23"/>
    <mergeCell ref="Q25:T26"/>
    <mergeCell ref="U25:AE26"/>
    <mergeCell ref="J28:K29"/>
    <mergeCell ref="U28:V29"/>
    <mergeCell ref="A43:C45"/>
    <mergeCell ref="D43:E43"/>
    <mergeCell ref="F43:G43"/>
    <mergeCell ref="H43:I43"/>
    <mergeCell ref="J43:K43"/>
    <mergeCell ref="L43:M43"/>
    <mergeCell ref="N43:O43"/>
    <mergeCell ref="P43:Q43"/>
    <mergeCell ref="R43:S45"/>
    <mergeCell ref="D44:E45"/>
    <mergeCell ref="F44:G45"/>
    <mergeCell ref="H44:I45"/>
    <mergeCell ref="L44:M45"/>
    <mergeCell ref="N44:O45"/>
    <mergeCell ref="P44:Q45"/>
    <mergeCell ref="J44:K45"/>
    <mergeCell ref="A46:C47"/>
    <mergeCell ref="D46:Q47"/>
    <mergeCell ref="R46:S49"/>
    <mergeCell ref="T46:AE49"/>
    <mergeCell ref="A48:C49"/>
    <mergeCell ref="D48:Q49"/>
    <mergeCell ref="P15:S15"/>
    <mergeCell ref="T15:AE15"/>
    <mergeCell ref="T17:V17"/>
    <mergeCell ref="W17:AB17"/>
    <mergeCell ref="P16:S16"/>
    <mergeCell ref="T16:AE16"/>
    <mergeCell ref="O18:S18"/>
    <mergeCell ref="Y21:Z22"/>
    <mergeCell ref="AA21:AC22"/>
    <mergeCell ref="U21:X22"/>
    <mergeCell ref="P17:S17"/>
  </mergeCells>
  <phoneticPr fontId="2"/>
  <dataValidations count="2">
    <dataValidation type="list" errorStyle="information" allowBlank="1" showInputMessage="1" showErrorMessage="1" sqref="Y21">
      <formula1>"銀行,信用金庫,農協"</formula1>
    </dataValidation>
    <dataValidation type="list" errorStyle="information" allowBlank="1" showInputMessage="1" showErrorMessage="1" sqref="AD21:AE22">
      <formula1>"本店,支店,出張所"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0"/>
  <sheetViews>
    <sheetView showGridLines="0" zoomScale="90" zoomScaleNormal="90" zoomScaleSheetLayoutView="90" workbookViewId="0">
      <selection activeCell="AY14" sqref="AY14"/>
    </sheetView>
  </sheetViews>
  <sheetFormatPr defaultColWidth="3.5" defaultRowHeight="18" customHeight="1" x14ac:dyDescent="0.15"/>
  <cols>
    <col min="1" max="24" width="3.5" style="1"/>
    <col min="25" max="25" width="8.5" style="64" hidden="1" customWidth="1"/>
    <col min="26" max="16384" width="3.5" style="1"/>
  </cols>
  <sheetData>
    <row r="1" spans="1:25" s="112" customFormat="1" ht="39.75" customHeight="1" x14ac:dyDescent="0.4">
      <c r="A1" s="487" t="s">
        <v>125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Y1" s="114"/>
    </row>
    <row r="2" spans="1:25" ht="23.1" customHeight="1" x14ac:dyDescent="0.15"/>
    <row r="3" spans="1:25" s="115" customFormat="1" ht="24" customHeight="1" x14ac:dyDescent="0.4">
      <c r="K3" s="485" t="str">
        <f>報告書!K3</f>
        <v>令和</v>
      </c>
      <c r="L3" s="485"/>
      <c r="M3" s="486"/>
      <c r="N3" s="486"/>
      <c r="O3" s="116" t="s">
        <v>6</v>
      </c>
      <c r="P3" s="486"/>
      <c r="Q3" s="486"/>
      <c r="R3" s="116" t="s">
        <v>5</v>
      </c>
      <c r="S3" s="486"/>
      <c r="T3" s="486"/>
      <c r="U3" s="116" t="s">
        <v>3</v>
      </c>
      <c r="Y3" s="117"/>
    </row>
    <row r="4" spans="1:25" ht="18" customHeight="1" x14ac:dyDescent="0.15">
      <c r="X4" s="113"/>
    </row>
    <row r="5" spans="1:25" ht="18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7" spans="1:25" ht="28.5" customHeight="1" x14ac:dyDescent="0.15">
      <c r="E7" s="204" t="s">
        <v>127</v>
      </c>
      <c r="F7" s="204"/>
      <c r="G7" s="204"/>
      <c r="H7" s="204" t="s">
        <v>9</v>
      </c>
      <c r="I7" s="204"/>
      <c r="J7" s="204"/>
      <c r="K7" s="235" t="str">
        <f>IF(報告書!K7="","",報告書!K7)</f>
        <v/>
      </c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</row>
    <row r="8" spans="1:25" ht="28.5" customHeight="1" x14ac:dyDescent="0.15">
      <c r="H8" s="204" t="s">
        <v>10</v>
      </c>
      <c r="I8" s="204"/>
      <c r="J8" s="204"/>
      <c r="K8" s="484" t="str">
        <f>IF(報告書!K8="","",報告書!K8)</f>
        <v/>
      </c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</row>
    <row r="9" spans="1:25" ht="28.5" customHeight="1" x14ac:dyDescent="0.15">
      <c r="H9" s="204" t="s">
        <v>11</v>
      </c>
      <c r="I9" s="204"/>
      <c r="J9" s="204"/>
      <c r="K9" s="5"/>
      <c r="L9" s="482" t="str">
        <f>IF(報告書!L9="","",報告書!L9)</f>
        <v/>
      </c>
      <c r="M9" s="482"/>
      <c r="N9" s="482" t="str">
        <f>IF(報告書!P9="","",報告書!P9)</f>
        <v/>
      </c>
      <c r="O9" s="482"/>
      <c r="P9" s="482"/>
      <c r="Q9" s="482"/>
      <c r="R9" s="482"/>
      <c r="S9" s="482"/>
      <c r="T9" s="5" t="s">
        <v>126</v>
      </c>
      <c r="U9" s="5"/>
      <c r="V9" s="5"/>
    </row>
    <row r="10" spans="1:25" ht="12" customHeight="1" x14ac:dyDescent="0.15">
      <c r="H10" s="210" t="s">
        <v>12</v>
      </c>
      <c r="I10" s="210"/>
      <c r="J10" s="210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25" ht="43.5" customHeight="1" x14ac:dyDescent="0.15"/>
    <row r="12" spans="1:25" ht="18" customHeight="1" x14ac:dyDescent="0.15">
      <c r="A12" s="483" t="s">
        <v>128</v>
      </c>
      <c r="B12" s="483"/>
      <c r="C12" s="483"/>
      <c r="D12" s="483"/>
      <c r="E12" s="483"/>
      <c r="F12" s="483"/>
      <c r="G12" s="483"/>
      <c r="H12" s="483"/>
      <c r="I12" s="211" t="str">
        <f>報告書!C1</f>
        <v>令和</v>
      </c>
      <c r="J12" s="211"/>
      <c r="K12" s="111" t="str">
        <f>IF(報告書!E1="","",報告書!E1)</f>
        <v/>
      </c>
      <c r="L12" s="211" t="s">
        <v>130</v>
      </c>
      <c r="M12" s="211"/>
      <c r="N12" s="211"/>
      <c r="O12" s="211"/>
      <c r="P12" s="211"/>
      <c r="Q12" s="211"/>
      <c r="R12" s="211"/>
      <c r="S12" s="211"/>
      <c r="T12" s="211"/>
      <c r="U12" s="211"/>
      <c r="V12" s="211"/>
    </row>
    <row r="13" spans="1:25" ht="18" customHeight="1" x14ac:dyDescent="0.15">
      <c r="A13" s="211" t="s">
        <v>129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</row>
    <row r="14" spans="1:25" ht="38.25" customHeight="1" x14ac:dyDescent="0.15">
      <c r="A14" s="204" t="s">
        <v>16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</row>
    <row r="15" spans="1:25" ht="35.25" customHeight="1" x14ac:dyDescent="0.15"/>
    <row r="16" spans="1:25" ht="28.5" customHeight="1" x14ac:dyDescent="0.15">
      <c r="E16" s="204" t="s">
        <v>132</v>
      </c>
      <c r="F16" s="204"/>
      <c r="G16" s="204"/>
      <c r="H16" s="204" t="s">
        <v>9</v>
      </c>
      <c r="I16" s="204"/>
      <c r="J16" s="204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</row>
    <row r="17" spans="1:25" s="108" customFormat="1" ht="28.5" customHeight="1" x14ac:dyDescent="0.15">
      <c r="E17" s="1"/>
      <c r="F17" s="1"/>
      <c r="G17" s="1"/>
      <c r="H17" s="204" t="s">
        <v>131</v>
      </c>
      <c r="I17" s="204"/>
      <c r="J17" s="204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Y17" s="109"/>
    </row>
    <row r="18" spans="1:25" s="108" customFormat="1" ht="23.1" customHeight="1" x14ac:dyDescent="0.15">
      <c r="J18" s="60"/>
      <c r="K18" s="60"/>
      <c r="L18" s="60"/>
      <c r="M18" s="60"/>
      <c r="N18" s="60"/>
      <c r="O18" s="22"/>
      <c r="Y18" s="109"/>
    </row>
    <row r="19" spans="1:25" s="108" customFormat="1" ht="28.5" customHeight="1" x14ac:dyDescent="0.15">
      <c r="E19" s="477" t="s">
        <v>133</v>
      </c>
      <c r="F19" s="477"/>
      <c r="G19" s="477"/>
      <c r="H19" s="477" t="s">
        <v>134</v>
      </c>
      <c r="I19" s="477"/>
      <c r="J19" s="477"/>
      <c r="K19" s="478" t="str">
        <f>請求書!U21&amp;請求書!Y21&amp;"　"&amp;請求書!AA21&amp;請求書!AD21</f>
        <v>　</v>
      </c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Y19" s="109"/>
    </row>
    <row r="20" spans="1:25" s="108" customFormat="1" ht="28.5" customHeight="1" x14ac:dyDescent="0.15">
      <c r="H20" s="477" t="s">
        <v>135</v>
      </c>
      <c r="I20" s="477"/>
      <c r="J20" s="477"/>
      <c r="K20" s="479" t="s">
        <v>138</v>
      </c>
      <c r="L20" s="479"/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Y20" s="109"/>
    </row>
    <row r="21" spans="1:25" s="108" customFormat="1" ht="28.5" customHeight="1" x14ac:dyDescent="0.15">
      <c r="H21" s="477" t="s">
        <v>136</v>
      </c>
      <c r="I21" s="477"/>
      <c r="J21" s="477"/>
      <c r="K21" s="480" t="str">
        <f>IF(請求書!$Z$23="","",請求書!$Z$23)</f>
        <v/>
      </c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Y21" s="109"/>
    </row>
    <row r="22" spans="1:25" s="108" customFormat="1" ht="28.5" customHeight="1" x14ac:dyDescent="0.15">
      <c r="H22" s="477" t="s">
        <v>137</v>
      </c>
      <c r="I22" s="477"/>
      <c r="J22" s="477"/>
      <c r="K22" s="481">
        <f>請求書!$U$25</f>
        <v>0</v>
      </c>
      <c r="L22" s="481"/>
      <c r="M22" s="481"/>
      <c r="N22" s="481"/>
      <c r="O22" s="481"/>
      <c r="P22" s="481"/>
      <c r="Q22" s="481"/>
      <c r="R22" s="481"/>
      <c r="S22" s="481"/>
      <c r="T22" s="481"/>
      <c r="U22" s="481"/>
      <c r="V22" s="481"/>
      <c r="Y22" s="109"/>
    </row>
    <row r="23" spans="1:25" s="108" customFormat="1" ht="23.1" customHeight="1" x14ac:dyDescent="0.15">
      <c r="A23" s="107"/>
      <c r="Y23" s="109"/>
    </row>
    <row r="24" spans="1:25" s="108" customFormat="1" ht="23.1" customHeight="1" x14ac:dyDescent="0.15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Y24" s="109"/>
    </row>
    <row r="25" spans="1:25" s="108" customFormat="1" ht="23.1" customHeight="1" x14ac:dyDescent="0.1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Y25" s="109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4">
    <mergeCell ref="A1:V1"/>
    <mergeCell ref="S3:T3"/>
    <mergeCell ref="E7:G7"/>
    <mergeCell ref="H7:J7"/>
    <mergeCell ref="K7:V7"/>
    <mergeCell ref="H8:J8"/>
    <mergeCell ref="K8:V8"/>
    <mergeCell ref="K3:L3"/>
    <mergeCell ref="M3:N3"/>
    <mergeCell ref="P3:Q3"/>
    <mergeCell ref="E16:G16"/>
    <mergeCell ref="H16:J16"/>
    <mergeCell ref="H9:J9"/>
    <mergeCell ref="H10:J10"/>
    <mergeCell ref="K10:V10"/>
    <mergeCell ref="L9:M9"/>
    <mergeCell ref="N9:S9"/>
    <mergeCell ref="A12:H12"/>
    <mergeCell ref="I12:J12"/>
    <mergeCell ref="L12:V12"/>
    <mergeCell ref="A14:V14"/>
    <mergeCell ref="A13:V13"/>
    <mergeCell ref="H22:J22"/>
    <mergeCell ref="K20:V20"/>
    <mergeCell ref="K21:V21"/>
    <mergeCell ref="K22:V22"/>
    <mergeCell ref="K16:V16"/>
    <mergeCell ref="K17:V17"/>
    <mergeCell ref="H17:J17"/>
    <mergeCell ref="E19:G19"/>
    <mergeCell ref="H19:J19"/>
    <mergeCell ref="K19:V19"/>
    <mergeCell ref="H20:J20"/>
    <mergeCell ref="H21:J21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7"/>
  <sheetViews>
    <sheetView showGridLines="0" zoomScale="90" zoomScaleNormal="90" zoomScaleSheetLayoutView="90" workbookViewId="0">
      <selection activeCell="AY14" sqref="AY14"/>
    </sheetView>
  </sheetViews>
  <sheetFormatPr defaultColWidth="3.5" defaultRowHeight="18" customHeight="1" x14ac:dyDescent="0.15"/>
  <cols>
    <col min="1" max="24" width="3.5" style="1"/>
    <col min="25" max="25" width="8.625" style="64" hidden="1" customWidth="1"/>
    <col min="26" max="48" width="0" style="1" hidden="1" customWidth="1"/>
    <col min="49" max="16384" width="3.5" style="1"/>
  </cols>
  <sheetData>
    <row r="1" spans="1:38" ht="39.75" customHeight="1" x14ac:dyDescent="0.15">
      <c r="C1" s="200" t="s">
        <v>0</v>
      </c>
      <c r="D1" s="200"/>
      <c r="E1" s="497" t="s">
        <v>228</v>
      </c>
      <c r="F1" s="497"/>
      <c r="G1" s="122" t="s">
        <v>155</v>
      </c>
      <c r="H1" s="122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0.100000000000001" customHeight="1" x14ac:dyDescent="0.15">
      <c r="X2" s="23"/>
    </row>
    <row r="3" spans="1:38" ht="20.100000000000001" customHeight="1" x14ac:dyDescent="0.15">
      <c r="K3" s="203" t="s">
        <v>0</v>
      </c>
      <c r="L3" s="203"/>
      <c r="M3" s="498" t="s">
        <v>228</v>
      </c>
      <c r="N3" s="498"/>
      <c r="O3" s="158" t="s">
        <v>6</v>
      </c>
      <c r="P3" s="498" t="s">
        <v>276</v>
      </c>
      <c r="Q3" s="498"/>
      <c r="R3" s="158" t="s">
        <v>5</v>
      </c>
      <c r="S3" s="498" t="s">
        <v>276</v>
      </c>
      <c r="T3" s="498"/>
      <c r="U3" s="158" t="s">
        <v>3</v>
      </c>
    </row>
    <row r="4" spans="1:38" ht="20.100000000000001" customHeight="1" x14ac:dyDescent="0.15"/>
    <row r="5" spans="1:38" ht="20.100000000000001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38" ht="20.100000000000001" customHeight="1" x14ac:dyDescent="0.15"/>
    <row r="7" spans="1:38" ht="20.100000000000001" customHeight="1" x14ac:dyDescent="0.15">
      <c r="E7" s="204" t="s">
        <v>8</v>
      </c>
      <c r="F7" s="204"/>
      <c r="G7" s="204"/>
      <c r="H7" s="204" t="s">
        <v>9</v>
      </c>
      <c r="I7" s="204"/>
      <c r="J7" s="204"/>
      <c r="K7" s="499" t="s">
        <v>229</v>
      </c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</row>
    <row r="8" spans="1:38" ht="20.100000000000001" customHeight="1" x14ac:dyDescent="0.15">
      <c r="H8" s="204" t="s">
        <v>10</v>
      </c>
      <c r="I8" s="204"/>
      <c r="J8" s="204"/>
      <c r="K8" s="495" t="s">
        <v>230</v>
      </c>
      <c r="L8" s="495"/>
      <c r="M8" s="495"/>
      <c r="N8" s="495"/>
      <c r="O8" s="495"/>
      <c r="P8" s="495"/>
      <c r="Q8" s="495"/>
      <c r="R8" s="495"/>
      <c r="S8" s="495"/>
      <c r="T8" s="495"/>
      <c r="U8" s="495"/>
      <c r="V8" s="495"/>
    </row>
    <row r="9" spans="1:38" ht="20.100000000000001" customHeight="1" x14ac:dyDescent="0.15">
      <c r="H9" s="204" t="s">
        <v>11</v>
      </c>
      <c r="I9" s="204"/>
      <c r="J9" s="204"/>
      <c r="K9" s="5"/>
      <c r="L9" s="495" t="s">
        <v>231</v>
      </c>
      <c r="M9" s="495"/>
      <c r="N9" s="495"/>
      <c r="O9" s="5"/>
      <c r="P9" s="496" t="s">
        <v>232</v>
      </c>
      <c r="Q9" s="496"/>
      <c r="R9" s="496"/>
      <c r="S9" s="496"/>
      <c r="T9" s="496"/>
      <c r="U9" s="496"/>
      <c r="V9" s="5"/>
    </row>
    <row r="10" spans="1:38" ht="20.100000000000001" customHeight="1" x14ac:dyDescent="0.15">
      <c r="H10" s="210" t="s">
        <v>12</v>
      </c>
      <c r="I10" s="210"/>
      <c r="J10" s="210"/>
      <c r="K10" s="209" t="s">
        <v>15</v>
      </c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38" ht="20.100000000000001" customHeight="1" x14ac:dyDescent="0.15">
      <c r="H11" s="204" t="s">
        <v>13</v>
      </c>
      <c r="I11" s="204"/>
      <c r="J11" s="204"/>
      <c r="K11" s="493" t="s">
        <v>233</v>
      </c>
      <c r="L11" s="493"/>
      <c r="M11" s="493"/>
      <c r="N11" s="6" t="s">
        <v>14</v>
      </c>
      <c r="O11" s="493" t="s">
        <v>234</v>
      </c>
      <c r="P11" s="493"/>
      <c r="Q11" s="493"/>
      <c r="R11" s="6" t="s">
        <v>14</v>
      </c>
      <c r="S11" s="493" t="s">
        <v>234</v>
      </c>
      <c r="T11" s="493"/>
      <c r="U11" s="493"/>
      <c r="V11" s="493"/>
    </row>
    <row r="12" spans="1:38" ht="20.100000000000001" customHeight="1" x14ac:dyDescent="0.15"/>
    <row r="13" spans="1:38" ht="20.100000000000001" customHeight="1" x14ac:dyDescent="0.15">
      <c r="A13" s="203" t="str">
        <f>K3</f>
        <v>令和</v>
      </c>
      <c r="B13" s="203"/>
      <c r="C13" s="190" t="s">
        <v>228</v>
      </c>
      <c r="D13" s="3" t="s">
        <v>6</v>
      </c>
      <c r="E13" s="190" t="s">
        <v>228</v>
      </c>
      <c r="F13" s="3" t="s">
        <v>5</v>
      </c>
      <c r="G13" s="190" t="s">
        <v>228</v>
      </c>
      <c r="H13" s="214" t="s">
        <v>152</v>
      </c>
      <c r="I13" s="214"/>
      <c r="J13" s="214"/>
      <c r="K13" s="214"/>
      <c r="L13" s="214"/>
      <c r="M13" s="214"/>
      <c r="N13" s="494" t="s">
        <v>235</v>
      </c>
      <c r="O13" s="494"/>
      <c r="P13" s="214" t="s">
        <v>153</v>
      </c>
      <c r="Q13" s="214"/>
      <c r="R13" s="214"/>
      <c r="S13" s="214"/>
      <c r="T13" s="214"/>
      <c r="U13" s="214"/>
      <c r="V13" s="214"/>
    </row>
    <row r="14" spans="1:38" ht="18" customHeight="1" x14ac:dyDescent="0.15">
      <c r="A14" s="211" t="s">
        <v>154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</row>
    <row r="15" spans="1:38" ht="18" customHeight="1" x14ac:dyDescent="0.15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</row>
    <row r="16" spans="1:38" ht="20.100000000000001" customHeight="1" x14ac:dyDescent="0.15">
      <c r="A16" s="204" t="s">
        <v>16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</row>
    <row r="17" spans="1:25" ht="20.100000000000001" customHeight="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5" ht="20.100000000000001" customHeight="1" x14ac:dyDescent="0.15">
      <c r="A18" s="9" t="s">
        <v>21</v>
      </c>
      <c r="C18" s="3" t="s">
        <v>147</v>
      </c>
      <c r="D18" s="3"/>
      <c r="E18" s="3"/>
      <c r="F18" s="3"/>
    </row>
    <row r="19" spans="1:25" ht="20.100000000000001" customHeight="1" x14ac:dyDescent="0.15">
      <c r="A19" s="9"/>
      <c r="C19" s="3" t="s">
        <v>148</v>
      </c>
      <c r="D19" s="3"/>
      <c r="E19" s="3"/>
      <c r="F19" s="3"/>
      <c r="G19" s="3"/>
      <c r="H19" s="3"/>
      <c r="I19" s="3"/>
      <c r="J19" s="3"/>
      <c r="K19" s="490">
        <v>424000</v>
      </c>
      <c r="L19" s="490"/>
      <c r="M19" s="490"/>
      <c r="N19" s="490"/>
      <c r="O19" s="490"/>
      <c r="P19" s="8" t="s">
        <v>17</v>
      </c>
    </row>
    <row r="20" spans="1:25" ht="20.100000000000001" customHeight="1" x14ac:dyDescent="0.15">
      <c r="A20" s="9"/>
      <c r="C20" s="3" t="s">
        <v>149</v>
      </c>
      <c r="D20" s="3"/>
      <c r="E20" s="3"/>
      <c r="F20" s="3"/>
      <c r="G20" s="3"/>
      <c r="H20" s="3"/>
      <c r="I20" s="3"/>
      <c r="J20" s="3"/>
      <c r="K20" s="490">
        <v>424000</v>
      </c>
      <c r="L20" s="490"/>
      <c r="M20" s="490"/>
      <c r="N20" s="490"/>
      <c r="O20" s="490"/>
      <c r="P20" s="8" t="s">
        <v>17</v>
      </c>
    </row>
    <row r="21" spans="1:25" ht="20.100000000000001" customHeight="1" x14ac:dyDescent="0.15">
      <c r="A21" s="9"/>
      <c r="C21" s="3" t="s">
        <v>150</v>
      </c>
      <c r="D21" s="3"/>
      <c r="E21" s="3"/>
      <c r="F21" s="3"/>
      <c r="G21" s="3"/>
      <c r="H21" s="3"/>
      <c r="I21" s="3"/>
      <c r="J21" s="3"/>
      <c r="K21" s="489">
        <f>IF(K22="","",K19-K20)</f>
        <v>0</v>
      </c>
      <c r="L21" s="489"/>
      <c r="M21" s="489"/>
      <c r="N21" s="489"/>
      <c r="O21" s="489"/>
      <c r="P21" s="8" t="s">
        <v>17</v>
      </c>
    </row>
    <row r="22" spans="1:25" ht="20.100000000000001" customHeight="1" x14ac:dyDescent="0.15">
      <c r="A22" s="9"/>
      <c r="C22" s="3" t="s">
        <v>151</v>
      </c>
      <c r="D22" s="3"/>
      <c r="E22" s="3"/>
      <c r="F22" s="3"/>
      <c r="G22" s="3"/>
      <c r="H22" s="3"/>
      <c r="I22" s="3"/>
      <c r="J22" s="3"/>
      <c r="K22" s="491">
        <f>IF(K26="","",SUM(Y24:Y27))</f>
        <v>424000</v>
      </c>
      <c r="L22" s="491"/>
      <c r="M22" s="491"/>
      <c r="N22" s="491"/>
      <c r="O22" s="491"/>
      <c r="P22" s="143" t="s">
        <v>17</v>
      </c>
    </row>
    <row r="23" spans="1:25" ht="20.100000000000001" customHeight="1" x14ac:dyDescent="0.15">
      <c r="D23" s="1" t="s">
        <v>18</v>
      </c>
      <c r="K23" s="155"/>
      <c r="L23" s="155"/>
      <c r="M23" s="155"/>
      <c r="N23" s="155"/>
      <c r="O23" s="155"/>
      <c r="P23" s="189"/>
    </row>
    <row r="24" spans="1:25" ht="20.100000000000001" customHeight="1" x14ac:dyDescent="0.15">
      <c r="E24" s="1" t="s">
        <v>270</v>
      </c>
      <c r="K24" s="492">
        <f>IF(K26="","",'添付書類(3)実績調書1 記入例'!AA24)</f>
        <v>96000</v>
      </c>
      <c r="L24" s="492"/>
      <c r="M24" s="492"/>
      <c r="N24" s="492"/>
      <c r="O24" s="492"/>
      <c r="P24" s="4" t="s">
        <v>17</v>
      </c>
      <c r="Q24" s="191" t="s">
        <v>269</v>
      </c>
      <c r="Y24" s="64">
        <f>IF(K24="",0,K24)</f>
        <v>96000</v>
      </c>
    </row>
    <row r="25" spans="1:25" ht="20.100000000000001" customHeight="1" x14ac:dyDescent="0.15">
      <c r="E25" s="1" t="s">
        <v>19</v>
      </c>
      <c r="K25" s="488">
        <f>IF(K26="","",'添付書類(3)実績調書1 記入例'!AA38)</f>
        <v>20000</v>
      </c>
      <c r="L25" s="488"/>
      <c r="M25" s="488"/>
      <c r="N25" s="488"/>
      <c r="O25" s="488"/>
      <c r="P25" s="7" t="s">
        <v>17</v>
      </c>
      <c r="Q25" s="191" t="s">
        <v>272</v>
      </c>
      <c r="Y25" s="64">
        <f>IF(K25="",0,K25)</f>
        <v>20000</v>
      </c>
    </row>
    <row r="26" spans="1:25" ht="20.100000000000001" customHeight="1" x14ac:dyDescent="0.15">
      <c r="E26" s="1" t="s">
        <v>20</v>
      </c>
      <c r="K26" s="488">
        <f>IF('添付書類(3)実績調書2 記入例'!AG17=0,"",'添付書類(3)実績調書2 記入例'!AG17)</f>
        <v>120000</v>
      </c>
      <c r="L26" s="488"/>
      <c r="M26" s="488"/>
      <c r="N26" s="488"/>
      <c r="O26" s="488"/>
      <c r="P26" s="7" t="s">
        <v>17</v>
      </c>
      <c r="Q26" s="191" t="s">
        <v>272</v>
      </c>
      <c r="Y26" s="64">
        <f>IF(K26="",0,K26)</f>
        <v>120000</v>
      </c>
    </row>
    <row r="27" spans="1:25" ht="20.100000000000001" customHeight="1" x14ac:dyDescent="0.15">
      <c r="E27" s="1" t="s">
        <v>271</v>
      </c>
      <c r="K27" s="488">
        <f>IF(K26="","",'添付書類(3)実績調書2 記入例'!AG37)</f>
        <v>188000</v>
      </c>
      <c r="L27" s="488"/>
      <c r="M27" s="488"/>
      <c r="N27" s="488"/>
      <c r="O27" s="488"/>
      <c r="P27" s="7" t="s">
        <v>17</v>
      </c>
      <c r="Q27" s="191" t="s">
        <v>273</v>
      </c>
      <c r="Y27" s="64">
        <f>IF(K27="",0,K27)</f>
        <v>188000</v>
      </c>
    </row>
    <row r="28" spans="1:25" ht="20.100000000000001" customHeight="1" x14ac:dyDescent="0.15">
      <c r="K28" s="155"/>
      <c r="L28" s="155"/>
      <c r="M28" s="155"/>
      <c r="N28" s="155"/>
      <c r="O28" s="155"/>
      <c r="P28" s="189"/>
    </row>
    <row r="29" spans="1:25" ht="20.100000000000001" customHeight="1" x14ac:dyDescent="0.15">
      <c r="A29" s="9" t="s">
        <v>22</v>
      </c>
      <c r="C29" s="3" t="s">
        <v>157</v>
      </c>
      <c r="K29" s="155"/>
      <c r="L29" s="155"/>
      <c r="M29" s="156" t="s">
        <v>159</v>
      </c>
      <c r="N29" s="157"/>
      <c r="O29" s="157"/>
      <c r="P29" s="130"/>
      <c r="Q29" s="130"/>
      <c r="R29" s="130"/>
      <c r="S29" s="130"/>
      <c r="T29" s="130"/>
      <c r="U29" s="130"/>
      <c r="V29" s="130"/>
    </row>
    <row r="30" spans="1:25" ht="20.100000000000001" customHeight="1" x14ac:dyDescent="0.15">
      <c r="A30" s="9"/>
      <c r="C30" s="3" t="s">
        <v>225</v>
      </c>
      <c r="K30" s="489">
        <f>IF(K26="","",'添付書類(3)実績調書1 記入例'!Z24+'添付書類(3)実績調書1 記入例'!Z38+'添付書類(3)実績調書2 記入例'!Z17+'添付書類(3)実績調書2 記入例'!Z37)</f>
        <v>0</v>
      </c>
      <c r="L30" s="489"/>
      <c r="M30" s="489"/>
      <c r="N30" s="489"/>
      <c r="O30" s="489"/>
      <c r="P30" s="8" t="s">
        <v>17</v>
      </c>
      <c r="Q30" s="130"/>
      <c r="R30" s="130"/>
      <c r="S30" s="130"/>
      <c r="T30" s="130"/>
      <c r="U30" s="130"/>
      <c r="V30" s="130"/>
    </row>
    <row r="31" spans="1:25" ht="20.100000000000001" customHeight="1" x14ac:dyDescent="0.15">
      <c r="A31" s="9"/>
      <c r="C31" s="3" t="s">
        <v>158</v>
      </c>
      <c r="K31" s="489">
        <f>IF(K22="","",IF(K20-K22&lt;0,0,K20-K22))</f>
        <v>0</v>
      </c>
      <c r="L31" s="489"/>
      <c r="M31" s="489"/>
      <c r="N31" s="489"/>
      <c r="O31" s="489"/>
      <c r="P31" s="8" t="s">
        <v>17</v>
      </c>
      <c r="Q31" s="130"/>
      <c r="R31" s="130"/>
      <c r="S31" s="130"/>
      <c r="T31" s="130"/>
      <c r="U31" s="130"/>
      <c r="V31" s="130"/>
    </row>
    <row r="32" spans="1:25" ht="20.100000000000001" customHeight="1" x14ac:dyDescent="0.15">
      <c r="A32" s="9"/>
      <c r="C32" s="3"/>
      <c r="K32" s="128"/>
      <c r="L32" s="128"/>
      <c r="M32" s="128"/>
      <c r="N32" s="128"/>
      <c r="O32" s="128"/>
      <c r="P32" s="189"/>
      <c r="Q32" s="130"/>
      <c r="R32" s="130"/>
      <c r="S32" s="130"/>
      <c r="T32" s="130"/>
      <c r="U32" s="130"/>
      <c r="V32" s="130"/>
    </row>
    <row r="33" spans="1:22" ht="20.100000000000001" customHeight="1" x14ac:dyDescent="0.15">
      <c r="A33" s="9"/>
      <c r="M33" s="130"/>
      <c r="N33" s="130"/>
      <c r="O33" s="130"/>
      <c r="P33" s="130"/>
      <c r="Q33" s="130"/>
      <c r="R33" s="130"/>
      <c r="S33" s="130"/>
      <c r="T33" s="130"/>
      <c r="U33" s="130"/>
      <c r="V33" s="130"/>
    </row>
    <row r="34" spans="1:22" ht="20.100000000000001" customHeight="1" x14ac:dyDescent="0.15"/>
    <row r="35" spans="1:22" ht="20.100000000000001" customHeight="1" x14ac:dyDescent="0.15"/>
    <row r="36" spans="1:22" ht="20.100000000000001" customHeight="1" x14ac:dyDescent="0.15"/>
    <row r="37" spans="1:22" ht="20.100000000000001" customHeight="1" x14ac:dyDescent="0.15"/>
  </sheetData>
  <mergeCells count="36">
    <mergeCell ref="H9:J9"/>
    <mergeCell ref="L9:N9"/>
    <mergeCell ref="P9:U9"/>
    <mergeCell ref="C1:D1"/>
    <mergeCell ref="E1:F1"/>
    <mergeCell ref="K3:L3"/>
    <mergeCell ref="M3:N3"/>
    <mergeCell ref="P3:Q3"/>
    <mergeCell ref="S3:T3"/>
    <mergeCell ref="E7:G7"/>
    <mergeCell ref="H7:J7"/>
    <mergeCell ref="K7:V7"/>
    <mergeCell ref="H8:J8"/>
    <mergeCell ref="K8:V8"/>
    <mergeCell ref="A16:V16"/>
    <mergeCell ref="H10:J10"/>
    <mergeCell ref="K10:V10"/>
    <mergeCell ref="H11:J11"/>
    <mergeCell ref="K11:M11"/>
    <mergeCell ref="O11:Q11"/>
    <mergeCell ref="S11:V11"/>
    <mergeCell ref="A13:B13"/>
    <mergeCell ref="H13:M13"/>
    <mergeCell ref="N13:O13"/>
    <mergeCell ref="P13:V13"/>
    <mergeCell ref="A14:V15"/>
    <mergeCell ref="K26:O26"/>
    <mergeCell ref="K27:O27"/>
    <mergeCell ref="K30:O30"/>
    <mergeCell ref="K31:O31"/>
    <mergeCell ref="K19:O19"/>
    <mergeCell ref="K20:O20"/>
    <mergeCell ref="K21:O21"/>
    <mergeCell ref="K22:O22"/>
    <mergeCell ref="K24:O24"/>
    <mergeCell ref="K25:O2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30"/>
  <sheetViews>
    <sheetView showGridLines="0" zoomScale="90" zoomScaleNormal="90" zoomScaleSheetLayoutView="90" workbookViewId="0">
      <selection activeCell="AI30" sqref="AI30"/>
    </sheetView>
  </sheetViews>
  <sheetFormatPr defaultColWidth="3.5" defaultRowHeight="18" customHeight="1" x14ac:dyDescent="0.15"/>
  <cols>
    <col min="1" max="16384" width="3.5" style="161"/>
  </cols>
  <sheetData>
    <row r="1" spans="1:24" ht="18" customHeight="1" x14ac:dyDescent="0.15">
      <c r="A1" s="29" t="s">
        <v>24</v>
      </c>
    </row>
    <row r="2" spans="1:24" ht="18" customHeight="1" x14ac:dyDescent="0.15">
      <c r="A2" s="29"/>
    </row>
    <row r="3" spans="1:24" ht="18" customHeight="1" x14ac:dyDescent="0.15">
      <c r="D3" s="219" t="str">
        <f>'報告書 記入例'!C1</f>
        <v>令和</v>
      </c>
      <c r="E3" s="219"/>
      <c r="F3" s="507" t="str">
        <f>IF('報告書 記入例'!E1="","",'報告書 記入例'!E1)</f>
        <v>○</v>
      </c>
      <c r="G3" s="507"/>
      <c r="H3" s="221" t="s">
        <v>266</v>
      </c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X3" s="23"/>
    </row>
    <row r="5" spans="1:24" ht="23.1" customHeight="1" x14ac:dyDescent="0.15">
      <c r="A5" s="222" t="s">
        <v>29</v>
      </c>
      <c r="B5" s="223"/>
      <c r="C5" s="230" t="s">
        <v>26</v>
      </c>
      <c r="D5" s="230"/>
      <c r="E5" s="508" t="s">
        <v>237</v>
      </c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9"/>
    </row>
    <row r="6" spans="1:24" ht="23.1" customHeight="1" x14ac:dyDescent="0.15">
      <c r="A6" s="224"/>
      <c r="B6" s="225"/>
      <c r="D6" s="220" t="s">
        <v>25</v>
      </c>
      <c r="E6" s="220"/>
      <c r="F6" s="220"/>
      <c r="G6" s="220"/>
      <c r="H6" s="510" t="s">
        <v>236</v>
      </c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1"/>
    </row>
    <row r="7" spans="1:24" ht="23.1" customHeight="1" x14ac:dyDescent="0.15">
      <c r="A7" s="224"/>
      <c r="B7" s="225"/>
      <c r="E7" s="221" t="s">
        <v>27</v>
      </c>
      <c r="F7" s="221"/>
      <c r="G7" s="221"/>
      <c r="H7" s="512" t="s">
        <v>238</v>
      </c>
      <c r="I7" s="512"/>
      <c r="J7" s="512"/>
      <c r="K7" s="160" t="s">
        <v>14</v>
      </c>
      <c r="L7" s="512" t="s">
        <v>238</v>
      </c>
      <c r="M7" s="512"/>
      <c r="N7" s="512"/>
      <c r="O7" s="160" t="s">
        <v>14</v>
      </c>
      <c r="P7" s="512" t="s">
        <v>234</v>
      </c>
      <c r="Q7" s="512"/>
      <c r="R7" s="512"/>
      <c r="S7" s="512"/>
      <c r="T7" s="220"/>
      <c r="U7" s="220"/>
      <c r="V7" s="234"/>
    </row>
    <row r="8" spans="1:24" ht="23.1" customHeight="1" x14ac:dyDescent="0.15">
      <c r="A8" s="226"/>
      <c r="B8" s="227"/>
      <c r="C8" s="14"/>
      <c r="D8" s="14"/>
      <c r="E8" s="231" t="s">
        <v>239</v>
      </c>
      <c r="F8" s="231"/>
      <c r="G8" s="231"/>
      <c r="H8" s="513" t="s">
        <v>238</v>
      </c>
      <c r="I8" s="513"/>
      <c r="J8" s="513"/>
      <c r="K8" s="10" t="s">
        <v>14</v>
      </c>
      <c r="L8" s="493" t="s">
        <v>238</v>
      </c>
      <c r="M8" s="493"/>
      <c r="N8" s="493"/>
      <c r="O8" s="10" t="s">
        <v>14</v>
      </c>
      <c r="P8" s="493" t="s">
        <v>234</v>
      </c>
      <c r="Q8" s="493"/>
      <c r="R8" s="493"/>
      <c r="S8" s="493"/>
      <c r="T8" s="235"/>
      <c r="U8" s="235"/>
      <c r="V8" s="236"/>
    </row>
    <row r="9" spans="1:24" ht="17.25" customHeight="1" x14ac:dyDescent="0.15">
      <c r="A9" s="222" t="s">
        <v>160</v>
      </c>
      <c r="B9" s="223"/>
      <c r="C9" s="239" t="s">
        <v>39</v>
      </c>
      <c r="D9" s="239"/>
      <c r="E9" s="239" t="s">
        <v>61</v>
      </c>
      <c r="F9" s="239"/>
      <c r="G9" s="239"/>
      <c r="H9" s="254" t="s">
        <v>206</v>
      </c>
      <c r="I9" s="254"/>
      <c r="J9" s="254"/>
      <c r="K9" s="254"/>
      <c r="L9" s="254"/>
      <c r="M9" s="254"/>
      <c r="N9" s="254"/>
      <c r="O9" s="254"/>
      <c r="P9" s="248" t="s">
        <v>40</v>
      </c>
      <c r="Q9" s="249"/>
      <c r="R9" s="249"/>
      <c r="S9" s="249"/>
      <c r="T9" s="249"/>
      <c r="U9" s="249"/>
      <c r="V9" s="250"/>
    </row>
    <row r="10" spans="1:24" ht="30.75" customHeight="1" x14ac:dyDescent="0.15">
      <c r="A10" s="224"/>
      <c r="B10" s="225"/>
      <c r="C10" s="239"/>
      <c r="D10" s="239"/>
      <c r="E10" s="239"/>
      <c r="F10" s="239"/>
      <c r="G10" s="239"/>
      <c r="H10" s="258" t="s">
        <v>178</v>
      </c>
      <c r="I10" s="258"/>
      <c r="J10" s="240" t="s">
        <v>161</v>
      </c>
      <c r="K10" s="240"/>
      <c r="L10" s="240" t="s">
        <v>162</v>
      </c>
      <c r="M10" s="240"/>
      <c r="N10" s="259" t="s">
        <v>38</v>
      </c>
      <c r="O10" s="259"/>
      <c r="P10" s="251"/>
      <c r="Q10" s="252"/>
      <c r="R10" s="252"/>
      <c r="S10" s="252"/>
      <c r="T10" s="252"/>
      <c r="U10" s="252"/>
      <c r="V10" s="253"/>
    </row>
    <row r="11" spans="1:24" ht="23.1" customHeight="1" x14ac:dyDescent="0.15">
      <c r="A11" s="224"/>
      <c r="B11" s="225"/>
      <c r="C11" s="18" t="s">
        <v>30</v>
      </c>
      <c r="D11" s="17" t="s">
        <v>5</v>
      </c>
      <c r="E11" s="502">
        <v>8</v>
      </c>
      <c r="F11" s="503"/>
      <c r="G11" s="17" t="s">
        <v>3</v>
      </c>
      <c r="H11" s="504">
        <v>10</v>
      </c>
      <c r="I11" s="504"/>
      <c r="J11" s="504">
        <v>5</v>
      </c>
      <c r="K11" s="504"/>
      <c r="L11" s="504">
        <v>5</v>
      </c>
      <c r="M11" s="504"/>
      <c r="N11" s="505">
        <f>IF(SUM(H11:M11)=0,"",SUM(H11:M11))</f>
        <v>20</v>
      </c>
      <c r="O11" s="505"/>
      <c r="P11" s="506" t="s">
        <v>240</v>
      </c>
      <c r="Q11" s="506"/>
      <c r="R11" s="506"/>
      <c r="S11" s="506"/>
      <c r="T11" s="506"/>
      <c r="U11" s="506"/>
      <c r="V11" s="506"/>
    </row>
    <row r="12" spans="1:24" ht="23.1" customHeight="1" x14ac:dyDescent="0.15">
      <c r="A12" s="224"/>
      <c r="B12" s="225"/>
      <c r="C12" s="15" t="s">
        <v>31</v>
      </c>
      <c r="D12" s="13" t="s">
        <v>5</v>
      </c>
      <c r="E12" s="502">
        <v>8</v>
      </c>
      <c r="F12" s="503"/>
      <c r="G12" s="13" t="s">
        <v>3</v>
      </c>
      <c r="H12" s="504">
        <v>10</v>
      </c>
      <c r="I12" s="504"/>
      <c r="J12" s="504">
        <v>5</v>
      </c>
      <c r="K12" s="504"/>
      <c r="L12" s="504">
        <v>5</v>
      </c>
      <c r="M12" s="504"/>
      <c r="N12" s="505">
        <f t="shared" ref="N12:N22" si="0">IF(SUM(H12:M12)=0,"",SUM(H12:M12))</f>
        <v>20</v>
      </c>
      <c r="O12" s="505"/>
      <c r="P12" s="506" t="s">
        <v>240</v>
      </c>
      <c r="Q12" s="506"/>
      <c r="R12" s="506"/>
      <c r="S12" s="506"/>
      <c r="T12" s="506"/>
      <c r="U12" s="506"/>
      <c r="V12" s="506"/>
    </row>
    <row r="13" spans="1:24" ht="23.1" customHeight="1" x14ac:dyDescent="0.15">
      <c r="A13" s="224"/>
      <c r="B13" s="225"/>
      <c r="C13" s="18" t="s">
        <v>32</v>
      </c>
      <c r="D13" s="17" t="s">
        <v>4</v>
      </c>
      <c r="E13" s="502">
        <v>8</v>
      </c>
      <c r="F13" s="503"/>
      <c r="G13" s="17" t="s">
        <v>2</v>
      </c>
      <c r="H13" s="504">
        <v>10</v>
      </c>
      <c r="I13" s="504"/>
      <c r="J13" s="504">
        <v>5</v>
      </c>
      <c r="K13" s="504"/>
      <c r="L13" s="504">
        <v>5</v>
      </c>
      <c r="M13" s="504"/>
      <c r="N13" s="505">
        <f t="shared" si="0"/>
        <v>20</v>
      </c>
      <c r="O13" s="505"/>
      <c r="P13" s="506" t="s">
        <v>240</v>
      </c>
      <c r="Q13" s="506"/>
      <c r="R13" s="506"/>
      <c r="S13" s="506"/>
      <c r="T13" s="506"/>
      <c r="U13" s="506"/>
      <c r="V13" s="506"/>
    </row>
    <row r="14" spans="1:24" ht="23.1" customHeight="1" x14ac:dyDescent="0.15">
      <c r="A14" s="224"/>
      <c r="B14" s="225"/>
      <c r="C14" s="15" t="s">
        <v>33</v>
      </c>
      <c r="D14" s="13" t="s">
        <v>4</v>
      </c>
      <c r="E14" s="502">
        <v>8</v>
      </c>
      <c r="F14" s="503"/>
      <c r="G14" s="13" t="s">
        <v>2</v>
      </c>
      <c r="H14" s="504">
        <v>10</v>
      </c>
      <c r="I14" s="504"/>
      <c r="J14" s="504">
        <v>5</v>
      </c>
      <c r="K14" s="504"/>
      <c r="L14" s="504">
        <v>5</v>
      </c>
      <c r="M14" s="504"/>
      <c r="N14" s="505">
        <f t="shared" si="0"/>
        <v>20</v>
      </c>
      <c r="O14" s="505"/>
      <c r="P14" s="506" t="s">
        <v>240</v>
      </c>
      <c r="Q14" s="506"/>
      <c r="R14" s="506"/>
      <c r="S14" s="506"/>
      <c r="T14" s="506"/>
      <c r="U14" s="506"/>
      <c r="V14" s="506"/>
    </row>
    <row r="15" spans="1:24" ht="23.1" customHeight="1" x14ac:dyDescent="0.15">
      <c r="A15" s="224"/>
      <c r="B15" s="225"/>
      <c r="C15" s="18" t="s">
        <v>34</v>
      </c>
      <c r="D15" s="17" t="s">
        <v>4</v>
      </c>
      <c r="E15" s="502">
        <v>8</v>
      </c>
      <c r="F15" s="503"/>
      <c r="G15" s="17" t="s">
        <v>2</v>
      </c>
      <c r="H15" s="504">
        <v>10</v>
      </c>
      <c r="I15" s="504"/>
      <c r="J15" s="504">
        <v>5</v>
      </c>
      <c r="K15" s="504"/>
      <c r="L15" s="504">
        <v>5</v>
      </c>
      <c r="M15" s="504"/>
      <c r="N15" s="505">
        <f t="shared" si="0"/>
        <v>20</v>
      </c>
      <c r="O15" s="505"/>
      <c r="P15" s="506" t="s">
        <v>240</v>
      </c>
      <c r="Q15" s="506"/>
      <c r="R15" s="506"/>
      <c r="S15" s="506"/>
      <c r="T15" s="506"/>
      <c r="U15" s="506"/>
      <c r="V15" s="506"/>
    </row>
    <row r="16" spans="1:24" ht="23.1" customHeight="1" x14ac:dyDescent="0.15">
      <c r="A16" s="224"/>
      <c r="B16" s="225"/>
      <c r="C16" s="15" t="s">
        <v>35</v>
      </c>
      <c r="D16" s="13" t="s">
        <v>4</v>
      </c>
      <c r="E16" s="502">
        <v>8</v>
      </c>
      <c r="F16" s="503"/>
      <c r="G16" s="13" t="s">
        <v>2</v>
      </c>
      <c r="H16" s="504">
        <v>10</v>
      </c>
      <c r="I16" s="504"/>
      <c r="J16" s="504">
        <v>5</v>
      </c>
      <c r="K16" s="504"/>
      <c r="L16" s="504">
        <v>5</v>
      </c>
      <c r="M16" s="504"/>
      <c r="N16" s="505">
        <f t="shared" si="0"/>
        <v>20</v>
      </c>
      <c r="O16" s="505"/>
      <c r="P16" s="506" t="s">
        <v>240</v>
      </c>
      <c r="Q16" s="506"/>
      <c r="R16" s="506"/>
      <c r="S16" s="506"/>
      <c r="T16" s="506"/>
      <c r="U16" s="506"/>
      <c r="V16" s="506"/>
    </row>
    <row r="17" spans="1:22" ht="23.1" customHeight="1" x14ac:dyDescent="0.15">
      <c r="A17" s="224"/>
      <c r="B17" s="225"/>
      <c r="C17" s="19">
        <v>10</v>
      </c>
      <c r="D17" s="17" t="s">
        <v>4</v>
      </c>
      <c r="E17" s="502">
        <v>8</v>
      </c>
      <c r="F17" s="503"/>
      <c r="G17" s="17" t="s">
        <v>2</v>
      </c>
      <c r="H17" s="504">
        <v>10</v>
      </c>
      <c r="I17" s="504"/>
      <c r="J17" s="504">
        <v>5</v>
      </c>
      <c r="K17" s="504"/>
      <c r="L17" s="504">
        <v>5</v>
      </c>
      <c r="M17" s="504"/>
      <c r="N17" s="505">
        <f t="shared" si="0"/>
        <v>20</v>
      </c>
      <c r="O17" s="505"/>
      <c r="P17" s="506" t="s">
        <v>240</v>
      </c>
      <c r="Q17" s="506"/>
      <c r="R17" s="506"/>
      <c r="S17" s="506"/>
      <c r="T17" s="506"/>
      <c r="U17" s="506"/>
      <c r="V17" s="506"/>
    </row>
    <row r="18" spans="1:22" ht="23.1" customHeight="1" x14ac:dyDescent="0.15">
      <c r="A18" s="224"/>
      <c r="B18" s="225"/>
      <c r="C18" s="16">
        <v>11</v>
      </c>
      <c r="D18" s="13" t="s">
        <v>4</v>
      </c>
      <c r="E18" s="502">
        <v>8</v>
      </c>
      <c r="F18" s="503"/>
      <c r="G18" s="13" t="s">
        <v>2</v>
      </c>
      <c r="H18" s="504">
        <v>10</v>
      </c>
      <c r="I18" s="504"/>
      <c r="J18" s="504">
        <v>5</v>
      </c>
      <c r="K18" s="504"/>
      <c r="L18" s="504">
        <v>5</v>
      </c>
      <c r="M18" s="504"/>
      <c r="N18" s="505">
        <f t="shared" si="0"/>
        <v>20</v>
      </c>
      <c r="O18" s="505"/>
      <c r="P18" s="506" t="s">
        <v>240</v>
      </c>
      <c r="Q18" s="506"/>
      <c r="R18" s="506"/>
      <c r="S18" s="506"/>
      <c r="T18" s="506"/>
      <c r="U18" s="506"/>
      <c r="V18" s="506"/>
    </row>
    <row r="19" spans="1:22" ht="23.1" customHeight="1" x14ac:dyDescent="0.15">
      <c r="A19" s="224"/>
      <c r="B19" s="225"/>
      <c r="C19" s="19">
        <v>12</v>
      </c>
      <c r="D19" s="17" t="s">
        <v>4</v>
      </c>
      <c r="E19" s="502">
        <v>7</v>
      </c>
      <c r="F19" s="503"/>
      <c r="G19" s="17" t="s">
        <v>2</v>
      </c>
      <c r="H19" s="504">
        <v>10</v>
      </c>
      <c r="I19" s="504"/>
      <c r="J19" s="504">
        <v>5</v>
      </c>
      <c r="K19" s="504"/>
      <c r="L19" s="504">
        <v>5</v>
      </c>
      <c r="M19" s="504"/>
      <c r="N19" s="505">
        <f t="shared" si="0"/>
        <v>20</v>
      </c>
      <c r="O19" s="505"/>
      <c r="P19" s="506" t="s">
        <v>240</v>
      </c>
      <c r="Q19" s="506"/>
      <c r="R19" s="506"/>
      <c r="S19" s="506"/>
      <c r="T19" s="506"/>
      <c r="U19" s="506"/>
      <c r="V19" s="506"/>
    </row>
    <row r="20" spans="1:22" ht="23.1" customHeight="1" x14ac:dyDescent="0.15">
      <c r="A20" s="224"/>
      <c r="B20" s="225"/>
      <c r="C20" s="15" t="s">
        <v>21</v>
      </c>
      <c r="D20" s="13" t="s">
        <v>4</v>
      </c>
      <c r="E20" s="502">
        <v>7</v>
      </c>
      <c r="F20" s="503"/>
      <c r="G20" s="13" t="s">
        <v>2</v>
      </c>
      <c r="H20" s="504">
        <v>10</v>
      </c>
      <c r="I20" s="504"/>
      <c r="J20" s="504">
        <v>5</v>
      </c>
      <c r="K20" s="504"/>
      <c r="L20" s="504">
        <v>5</v>
      </c>
      <c r="M20" s="504"/>
      <c r="N20" s="505">
        <f t="shared" si="0"/>
        <v>20</v>
      </c>
      <c r="O20" s="505"/>
      <c r="P20" s="506" t="s">
        <v>240</v>
      </c>
      <c r="Q20" s="506"/>
      <c r="R20" s="506"/>
      <c r="S20" s="506"/>
      <c r="T20" s="506"/>
      <c r="U20" s="506"/>
      <c r="V20" s="506"/>
    </row>
    <row r="21" spans="1:22" ht="23.1" customHeight="1" x14ac:dyDescent="0.15">
      <c r="A21" s="224"/>
      <c r="B21" s="225"/>
      <c r="C21" s="18" t="s">
        <v>22</v>
      </c>
      <c r="D21" s="17" t="s">
        <v>4</v>
      </c>
      <c r="E21" s="502">
        <v>9</v>
      </c>
      <c r="F21" s="503"/>
      <c r="G21" s="17" t="s">
        <v>2</v>
      </c>
      <c r="H21" s="504">
        <v>10</v>
      </c>
      <c r="I21" s="504"/>
      <c r="J21" s="504">
        <v>5</v>
      </c>
      <c r="K21" s="504"/>
      <c r="L21" s="504">
        <v>5</v>
      </c>
      <c r="M21" s="504"/>
      <c r="N21" s="505">
        <f t="shared" si="0"/>
        <v>20</v>
      </c>
      <c r="O21" s="505"/>
      <c r="P21" s="506" t="s">
        <v>240</v>
      </c>
      <c r="Q21" s="506"/>
      <c r="R21" s="506"/>
      <c r="S21" s="506"/>
      <c r="T21" s="506"/>
      <c r="U21" s="506"/>
      <c r="V21" s="506"/>
    </row>
    <row r="22" spans="1:22" ht="23.1" customHeight="1" x14ac:dyDescent="0.15">
      <c r="A22" s="224"/>
      <c r="B22" s="225"/>
      <c r="C22" s="15" t="s">
        <v>37</v>
      </c>
      <c r="D22" s="13" t="s">
        <v>4</v>
      </c>
      <c r="E22" s="502">
        <v>9</v>
      </c>
      <c r="F22" s="503"/>
      <c r="G22" s="13" t="s">
        <v>2</v>
      </c>
      <c r="H22" s="504">
        <v>10</v>
      </c>
      <c r="I22" s="504"/>
      <c r="J22" s="504">
        <v>5</v>
      </c>
      <c r="K22" s="504"/>
      <c r="L22" s="504">
        <v>5</v>
      </c>
      <c r="M22" s="504"/>
      <c r="N22" s="505">
        <f t="shared" si="0"/>
        <v>20</v>
      </c>
      <c r="O22" s="505"/>
      <c r="P22" s="506" t="s">
        <v>240</v>
      </c>
      <c r="Q22" s="506"/>
      <c r="R22" s="506"/>
      <c r="S22" s="506"/>
      <c r="T22" s="506"/>
      <c r="U22" s="506"/>
      <c r="V22" s="506"/>
    </row>
    <row r="23" spans="1:22" ht="23.1" customHeight="1" x14ac:dyDescent="0.15">
      <c r="A23" s="226"/>
      <c r="B23" s="227"/>
      <c r="C23" s="241" t="s">
        <v>38</v>
      </c>
      <c r="D23" s="242"/>
      <c r="E23" s="501">
        <f>IF(SUM(E11:F22)=0,"",SUM(E11:F22))</f>
        <v>96</v>
      </c>
      <c r="F23" s="488"/>
      <c r="G23" s="17" t="s">
        <v>2</v>
      </c>
      <c r="H23" s="501">
        <f>IF(SUM(H11:I22)=0,"",SUM(H11:I22))</f>
        <v>120</v>
      </c>
      <c r="I23" s="488"/>
      <c r="J23" s="501">
        <f t="shared" ref="J23" si="1">IF(SUM(J11:K22)=0,"",SUM(J11:K22))</f>
        <v>60</v>
      </c>
      <c r="K23" s="488"/>
      <c r="L23" s="501">
        <f t="shared" ref="L23" si="2">IF(SUM(L11:M22)=0,"",SUM(L11:M22))</f>
        <v>60</v>
      </c>
      <c r="M23" s="488"/>
      <c r="N23" s="501">
        <f>IF(SUM(N11:O22)=0,"",SUM(N11:O22))</f>
        <v>240</v>
      </c>
      <c r="O23" s="488"/>
      <c r="P23" s="256"/>
      <c r="Q23" s="256"/>
      <c r="R23" s="256"/>
      <c r="S23" s="256"/>
      <c r="T23" s="256"/>
      <c r="U23" s="256"/>
      <c r="V23" s="256"/>
    </row>
    <row r="24" spans="1:22" s="24" customFormat="1" ht="23.1" customHeight="1" x14ac:dyDescent="0.4">
      <c r="A24" s="261" t="s">
        <v>53</v>
      </c>
      <c r="B24" s="262"/>
      <c r="C24" s="136" t="s">
        <v>177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8"/>
    </row>
    <row r="25" spans="1:22" ht="23.1" customHeight="1" x14ac:dyDescent="0.15">
      <c r="A25" s="263"/>
      <c r="B25" s="264"/>
      <c r="D25" s="131" t="s">
        <v>165</v>
      </c>
      <c r="E25" s="131"/>
      <c r="F25" s="500">
        <v>0</v>
      </c>
      <c r="G25" s="500"/>
      <c r="H25" s="131" t="s">
        <v>3</v>
      </c>
      <c r="I25" s="27"/>
      <c r="J25" s="131" t="s">
        <v>166</v>
      </c>
      <c r="K25" s="131"/>
      <c r="L25" s="500">
        <v>0</v>
      </c>
      <c r="M25" s="500"/>
      <c r="N25" s="131" t="s">
        <v>3</v>
      </c>
      <c r="O25" s="27"/>
      <c r="P25" s="131" t="s">
        <v>167</v>
      </c>
      <c r="Q25" s="131"/>
      <c r="R25" s="500">
        <v>0</v>
      </c>
      <c r="S25" s="500"/>
      <c r="T25" s="131" t="s">
        <v>3</v>
      </c>
      <c r="U25" s="27"/>
      <c r="V25" s="133"/>
    </row>
    <row r="26" spans="1:22" ht="23.1" customHeight="1" x14ac:dyDescent="0.15">
      <c r="A26" s="263"/>
      <c r="B26" s="264"/>
      <c r="C26" s="132"/>
      <c r="D26" s="131" t="s">
        <v>168</v>
      </c>
      <c r="E26" s="131"/>
      <c r="F26" s="500">
        <v>0</v>
      </c>
      <c r="G26" s="500"/>
      <c r="H26" s="131" t="s">
        <v>3</v>
      </c>
      <c r="I26" s="27"/>
      <c r="J26" s="131" t="s">
        <v>169</v>
      </c>
      <c r="K26" s="131"/>
      <c r="L26" s="500">
        <v>0</v>
      </c>
      <c r="M26" s="500"/>
      <c r="N26" s="131" t="s">
        <v>3</v>
      </c>
      <c r="O26" s="27"/>
      <c r="P26" s="131" t="s">
        <v>170</v>
      </c>
      <c r="Q26" s="131"/>
      <c r="R26" s="500">
        <v>0</v>
      </c>
      <c r="S26" s="500"/>
      <c r="T26" s="131" t="s">
        <v>3</v>
      </c>
      <c r="U26" s="27"/>
      <c r="V26" s="133"/>
    </row>
    <row r="27" spans="1:22" ht="23.1" customHeight="1" x14ac:dyDescent="0.15">
      <c r="A27" s="263"/>
      <c r="B27" s="264"/>
      <c r="C27" s="132"/>
      <c r="D27" s="131" t="s">
        <v>171</v>
      </c>
      <c r="E27" s="131"/>
      <c r="F27" s="500">
        <v>0</v>
      </c>
      <c r="G27" s="500"/>
      <c r="H27" s="131" t="s">
        <v>3</v>
      </c>
      <c r="I27" s="27"/>
      <c r="J27" s="131" t="s">
        <v>172</v>
      </c>
      <c r="K27" s="131"/>
      <c r="L27" s="500">
        <v>0</v>
      </c>
      <c r="M27" s="500"/>
      <c r="N27" s="131" t="s">
        <v>3</v>
      </c>
      <c r="O27" s="27"/>
      <c r="P27" s="131" t="s">
        <v>173</v>
      </c>
      <c r="Q27" s="131"/>
      <c r="R27" s="500">
        <v>0</v>
      </c>
      <c r="S27" s="500"/>
      <c r="T27" s="131" t="s">
        <v>3</v>
      </c>
      <c r="U27" s="27"/>
      <c r="V27" s="133"/>
    </row>
    <row r="28" spans="1:22" ht="23.1" customHeight="1" x14ac:dyDescent="0.15">
      <c r="A28" s="263"/>
      <c r="B28" s="264"/>
      <c r="C28" s="132"/>
      <c r="D28" s="131" t="s">
        <v>174</v>
      </c>
      <c r="E28" s="131"/>
      <c r="F28" s="500">
        <v>1</v>
      </c>
      <c r="G28" s="500"/>
      <c r="H28" s="131" t="s">
        <v>3</v>
      </c>
      <c r="I28" s="27"/>
      <c r="J28" s="131" t="s">
        <v>175</v>
      </c>
      <c r="K28" s="131"/>
      <c r="L28" s="500">
        <v>1</v>
      </c>
      <c r="M28" s="500"/>
      <c r="N28" s="131" t="s">
        <v>3</v>
      </c>
      <c r="O28" s="27"/>
      <c r="P28" s="131" t="s">
        <v>176</v>
      </c>
      <c r="Q28" s="131"/>
      <c r="R28" s="500">
        <v>0</v>
      </c>
      <c r="S28" s="500"/>
      <c r="T28" s="131" t="s">
        <v>3</v>
      </c>
      <c r="U28" s="27"/>
      <c r="V28" s="133"/>
    </row>
    <row r="29" spans="1:22" ht="23.1" customHeight="1" x14ac:dyDescent="0.15">
      <c r="A29" s="265"/>
      <c r="B29" s="266"/>
      <c r="C29" s="134"/>
      <c r="D29" s="154" t="s">
        <v>245</v>
      </c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5"/>
    </row>
    <row r="30" spans="1:22" ht="28.5" customHeight="1" x14ac:dyDescent="0.15"/>
  </sheetData>
  <mergeCells count="119">
    <mergeCell ref="N14:O14"/>
    <mergeCell ref="D3:E3"/>
    <mergeCell ref="F3:G3"/>
    <mergeCell ref="H3:V3"/>
    <mergeCell ref="A5:B8"/>
    <mergeCell ref="C5:D5"/>
    <mergeCell ref="E5:V5"/>
    <mergeCell ref="D6:G6"/>
    <mergeCell ref="H6:V6"/>
    <mergeCell ref="E7:G7"/>
    <mergeCell ref="H7:J7"/>
    <mergeCell ref="L7:N7"/>
    <mergeCell ref="P7:S7"/>
    <mergeCell ref="T7:V7"/>
    <mergeCell ref="E8:G8"/>
    <mergeCell ref="H8:J8"/>
    <mergeCell ref="L8:N8"/>
    <mergeCell ref="P8:S8"/>
    <mergeCell ref="T8:V8"/>
    <mergeCell ref="P9:V10"/>
    <mergeCell ref="H10:I10"/>
    <mergeCell ref="J10:K10"/>
    <mergeCell ref="L10:M10"/>
    <mergeCell ref="N10:O10"/>
    <mergeCell ref="E11:F11"/>
    <mergeCell ref="P14:V14"/>
    <mergeCell ref="P12:V12"/>
    <mergeCell ref="E13:F13"/>
    <mergeCell ref="H13:I13"/>
    <mergeCell ref="J13:K13"/>
    <mergeCell ref="L13:M13"/>
    <mergeCell ref="N13:O13"/>
    <mergeCell ref="P13:V13"/>
    <mergeCell ref="E12:F12"/>
    <mergeCell ref="H12:I12"/>
    <mergeCell ref="J12:K12"/>
    <mergeCell ref="L12:M12"/>
    <mergeCell ref="H11:I11"/>
    <mergeCell ref="J11:K11"/>
    <mergeCell ref="L11:M11"/>
    <mergeCell ref="N11:O11"/>
    <mergeCell ref="P11:V11"/>
    <mergeCell ref="N12:O12"/>
    <mergeCell ref="E14:F14"/>
    <mergeCell ref="H14:I14"/>
    <mergeCell ref="J14:K14"/>
    <mergeCell ref="L14:M14"/>
    <mergeCell ref="E16:F16"/>
    <mergeCell ref="H16:I16"/>
    <mergeCell ref="J16:K16"/>
    <mergeCell ref="L16:M16"/>
    <mergeCell ref="N16:O16"/>
    <mergeCell ref="P16:V16"/>
    <mergeCell ref="E15:F15"/>
    <mergeCell ref="H15:I15"/>
    <mergeCell ref="J15:K15"/>
    <mergeCell ref="L15:M15"/>
    <mergeCell ref="N15:O15"/>
    <mergeCell ref="P15:V15"/>
    <mergeCell ref="E18:F18"/>
    <mergeCell ref="H18:I18"/>
    <mergeCell ref="J18:K18"/>
    <mergeCell ref="L18:M18"/>
    <mergeCell ref="N18:O18"/>
    <mergeCell ref="P18:V18"/>
    <mergeCell ref="E17:F17"/>
    <mergeCell ref="H17:I17"/>
    <mergeCell ref="J17:K17"/>
    <mergeCell ref="L17:M17"/>
    <mergeCell ref="N17:O17"/>
    <mergeCell ref="P17:V17"/>
    <mergeCell ref="E20:F20"/>
    <mergeCell ref="H20:I20"/>
    <mergeCell ref="J20:K20"/>
    <mergeCell ref="L20:M20"/>
    <mergeCell ref="N20:O20"/>
    <mergeCell ref="P20:V20"/>
    <mergeCell ref="E19:F19"/>
    <mergeCell ref="H19:I19"/>
    <mergeCell ref="J19:K19"/>
    <mergeCell ref="L19:M19"/>
    <mergeCell ref="N19:O19"/>
    <mergeCell ref="P19:V19"/>
    <mergeCell ref="E22:F22"/>
    <mergeCell ref="H22:I22"/>
    <mergeCell ref="J22:K22"/>
    <mergeCell ref="L22:M22"/>
    <mergeCell ref="N22:O22"/>
    <mergeCell ref="P22:V22"/>
    <mergeCell ref="E21:F21"/>
    <mergeCell ref="H21:I21"/>
    <mergeCell ref="J21:K21"/>
    <mergeCell ref="L21:M21"/>
    <mergeCell ref="N21:O21"/>
    <mergeCell ref="P21:V21"/>
    <mergeCell ref="R27:S27"/>
    <mergeCell ref="F28:G28"/>
    <mergeCell ref="L28:M28"/>
    <mergeCell ref="R28:S28"/>
    <mergeCell ref="P23:V23"/>
    <mergeCell ref="A24:B29"/>
    <mergeCell ref="F25:G25"/>
    <mergeCell ref="L25:M25"/>
    <mergeCell ref="R25:S25"/>
    <mergeCell ref="F26:G26"/>
    <mergeCell ref="L26:M26"/>
    <mergeCell ref="R26:S26"/>
    <mergeCell ref="F27:G27"/>
    <mergeCell ref="L27:M27"/>
    <mergeCell ref="C23:D23"/>
    <mergeCell ref="E23:F23"/>
    <mergeCell ref="H23:I23"/>
    <mergeCell ref="J23:K23"/>
    <mergeCell ref="L23:M23"/>
    <mergeCell ref="N23:O23"/>
    <mergeCell ref="A9:B23"/>
    <mergeCell ref="C9:D10"/>
    <mergeCell ref="E9:G10"/>
    <mergeCell ref="H9:O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報告書</vt:lpstr>
      <vt:lpstr>添付書類(1)活動状況報告書</vt:lpstr>
      <vt:lpstr>添付書類(2)決算書</vt:lpstr>
      <vt:lpstr>添付書類(3)実績調書1</vt:lpstr>
      <vt:lpstr>添付書類(3)実績調書2</vt:lpstr>
      <vt:lpstr>請求書</vt:lpstr>
      <vt:lpstr>委任状</vt:lpstr>
      <vt:lpstr>報告書 記入例</vt:lpstr>
      <vt:lpstr>添付書類(1)活動状況報告書 記入例</vt:lpstr>
      <vt:lpstr>添付書類(2)決算書 記入例</vt:lpstr>
      <vt:lpstr>添付書類(3)実績調書1 記入例</vt:lpstr>
      <vt:lpstr>添付書類(3)実績調書2 記入例</vt:lpstr>
      <vt:lpstr>請求書 記入例</vt:lpstr>
      <vt:lpstr>委任状 記入例</vt:lpstr>
      <vt:lpstr>委任状!Print_Area</vt:lpstr>
      <vt:lpstr>'委任状 記入例'!Print_Area</vt:lpstr>
      <vt:lpstr>請求書!Print_Area</vt:lpstr>
      <vt:lpstr>'請求書 記入例'!Print_Area</vt:lpstr>
      <vt:lpstr>'添付書類(1)活動状況報告書'!Print_Area</vt:lpstr>
      <vt:lpstr>'添付書類(1)活動状況報告書 記入例'!Print_Area</vt:lpstr>
      <vt:lpstr>'添付書類(2)決算書'!Print_Area</vt:lpstr>
      <vt:lpstr>'添付書類(2)決算書 記入例'!Print_Area</vt:lpstr>
      <vt:lpstr>'添付書類(3)実績調書1'!Print_Area</vt:lpstr>
      <vt:lpstr>'添付書類(3)実績調書1 記入例'!Print_Area</vt:lpstr>
      <vt:lpstr>'添付書類(3)実績調書2'!Print_Area</vt:lpstr>
      <vt:lpstr>'添付書類(3)実績調書2 記入例'!Print_Area</vt:lpstr>
      <vt:lpstr>報告書!Print_Area</vt:lpstr>
      <vt:lpstr>'報告書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2023-03-14T07:04:58Z</dcterms:modified>
</cp:coreProperties>
</file>