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06名取市○\"/>
    </mc:Choice>
  </mc:AlternateContent>
  <xr:revisionPtr revIDLastSave="0" documentId="13_ncr:1_{F7E021E7-C7C3-4A86-9CCA-75B8B62ECA32}"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BE36" i="10"/>
  <c r="AM36" i="10"/>
  <c r="BE35" i="10"/>
  <c r="C35" i="10"/>
  <c r="C36" i="10" s="1"/>
  <c r="C34" i="10"/>
  <c r="C37"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BE34" i="10" l="1"/>
  <c r="CO34" i="10" s="1"/>
  <c r="CO35" i="10" s="1"/>
  <c r="CO36" i="10" s="1"/>
  <c r="BW34" i="10"/>
  <c r="BW35" i="10" s="1"/>
  <c r="BW36" i="10" s="1"/>
  <c r="BW37" i="10" s="1"/>
  <c r="BW38" i="10" s="1"/>
  <c r="BW39" i="10" s="1"/>
</calcChain>
</file>

<file path=xl/sharedStrings.xml><?xml version="1.0" encoding="utf-8"?>
<sst xmlns="http://schemas.openxmlformats.org/spreadsheetml/2006/main" count="1072" uniqueCount="568">
  <si>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</si>
  <si>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</si>
  <si>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</si>
  <si>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</si>
  <si>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</si>
  <si>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</si>
  <si>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</si>
  <si>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</si>
  <si>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</si>
  <si>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</si>
  <si>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</si>
  <si>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</si>
  <si>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</si>
  <si>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</si>
  <si>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</si>
  <si>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</si>
  <si>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</si>
  <si>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</si>
  <si>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</si>
  <si>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</si>
  <si>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</si>
  <si>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</si>
  <si>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</si>
  <si>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</si>
  <si>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</si>
  <si>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</si>
  <si>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</si>
  <si>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</si>
  <si>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</si>
  <si>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</si>
  <si>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</si>
  <si>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</si>
  <si>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</si>
  <si>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</si>
  <si>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</si>
  <si>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</si>
  <si>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</si>
  <si>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</si>
  <si>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</si>
  <si>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</si>
  <si>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</si>
  <si>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</si>
  <si>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</si>
  <si>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</si>
  <si>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</si>
  <si>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</si>
  <si>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</si>
  <si>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</si>
  <si>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</si>
  <si>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</si>
  <si>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</si>
  <si>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</si>
  <si>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</si>
  <si>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</si>
  <si>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</si>
  <si>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</si>
  <si>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</si>
  <si>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</si>
  <si>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</si>
  <si>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</si>
  <si>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</si>
  <si>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</si>
  <si>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</si>
  <si>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</si>
  <si>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</si>
  <si>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</si>
  <si>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</si>
  <si>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</si>
  <si>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</si>
  <si>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</si>
  <si>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</si>
  <si>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</si>
  <si>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</si>
  <si>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</si>
  <si>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</si>
  <si>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</si>
  <si>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</si>
  <si>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</si>
  <si>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</si>
  <si>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</si>
  <si>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</si>
  <si>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</si>
  <si>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</si>
  <si>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</si>
  <si>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</si>
  <si>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</si>
  <si>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</si>
  <si>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</si>
  <si>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</si>
  <si>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</si>
  <si>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</si>
  <si>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</si>
  <si>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</si>
  <si>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</si>
  <si>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名取市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</si>
  <si>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</si>
  <si>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</si>
  <si>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</si>
  <si>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</si>
  <si>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</si>
  <si>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</si>
  <si>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</si>
  <si>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</si>
  <si>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</si>
  <si>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</si>
  <si>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</si>
  <si>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</si>
  <si>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</si>
  <si>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</si>
  <si>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</si>
  <si>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</si>
  <si>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</si>
  <si>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</si>
  <si>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</si>
  <si>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</si>
  <si>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</si>
  <si>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</si>
  <si>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</si>
  <si>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</si>
  <si>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</si>
  <si>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</si>
  <si>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</si>
  <si>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</si>
  <si>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</si>
  <si>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</si>
  <si>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</si>
  <si>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</si>
  <si>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</si>
  <si>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</si>
  <si>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</si>
  <si>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</si>
  <si>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</si>
  <si>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</si>
  <si>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</si>
  <si>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</si>
  <si>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</si>
  <si>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</si>
  <si>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</si>
  <si>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</si>
  <si>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</si>
  <si>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</si>
  <si>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</si>
  <si>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</si>
  <si>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</si>
  <si>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</si>
  <si>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</si>
  <si>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</si>
  <si>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</si>
  <si>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</si>
  <si>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</si>
  <si>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</si>
  <si>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</si>
  <si>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</si>
  <si>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</si>
  <si>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</si>
  <si>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</si>
  <si>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</si>
  <si>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</si>
  <si>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</si>
  <si>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</si>
  <si>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</si>
  <si>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</si>
  <si>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</si>
  <si>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</si>
  <si>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</si>
  <si>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</si>
  <si>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</si>
  <si>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</si>
  <si>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</si>
  <si>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</si>
  <si>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</si>
  <si>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</si>
  <si>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</si>
  <si>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</si>
  <si>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</si>
  <si>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</si>
  <si>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</si>
  <si>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</si>
  <si>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</si>
  <si>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</si>
  <si>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</si>
  <si>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</si>
  <si>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</si>
  <si>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</si>
  <si>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</si>
  <si>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</si>
  <si>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</si>
  <si>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</si>
  <si>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</si>
  <si>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</si>
  <si>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</si>
  <si>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</si>
  <si>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</si>
  <si>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</si>
  <si>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</si>
  <si>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</si>
  <si>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</si>
  <si>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</si>
  <si>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</si>
  <si>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</si>
  <si>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</si>
  <si>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</si>
  <si>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</si>
  <si>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宮城県名取市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</si>
  <si>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</si>
  <si>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</si>
  <si>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</si>
  <si>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</si>
  <si>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</si>
  <si>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</si>
  <si>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</si>
  <si>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</si>
  <si>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</si>
  <si>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</si>
  <si>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</si>
  <si>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</si>
  <si>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</si>
  <si>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</si>
  <si>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</si>
  <si>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</si>
  <si>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</si>
  <si>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</si>
  <si>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</si>
  <si>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</si>
  <si>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</si>
  <si>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</si>
  <si>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</si>
  <si>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</si>
  <si>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</si>
  <si>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</si>
  <si>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</si>
  <si>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</si>
  <si>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</si>
  <si>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</si>
  <si>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</si>
  <si>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</si>
  <si>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</si>
  <si>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</si>
  <si>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</si>
  <si>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</si>
  <si>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</si>
  <si>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</si>
  <si>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</si>
  <si>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</si>
  <si>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</si>
  <si>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</si>
  <si>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</si>
  <si>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</si>
  <si>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</si>
  <si>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</si>
  <si>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</si>
  <si>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</si>
  <si>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</si>
  <si>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</si>
  <si>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</si>
  <si>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</si>
  <si>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</si>
  <si>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</si>
  <si>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</si>
  <si>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</si>
  <si>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</si>
  <si>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</si>
  <si>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</si>
  <si>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</si>
  <si>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</si>
  <si>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</si>
  <si>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</si>
  <si>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</si>
  <si>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</si>
  <si>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</si>
  <si>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</si>
  <si>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</si>
  <si>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</si>
  <si>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</si>
  <si>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</si>
  <si>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</si>
  <si>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</si>
  <si>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</si>
  <si>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</si>
  <si>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</si>
  <si>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</si>
  <si>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</si>
  <si>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</si>
  <si>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</si>
  <si>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</si>
  <si>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</si>
  <si>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</si>
  <si>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</si>
  <si>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</si>
  <si>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</si>
  <si>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</si>
  <si>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</si>
  <si>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</si>
  <si>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</si>
  <si>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</si>
  <si>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</si>
  <si>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</si>
  <si>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</si>
  <si>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</si>
  <si>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</si>
  <si>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</si>
  <si>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</si>
  <si>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</si>
  <si>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</si>
  <si>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</si>
  <si>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</si>
  <si>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</si>
  <si>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</si>
  <si>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</si>
  <si>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</si>
  <si>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</si>
  <si>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</si>
  <si>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</si>
  <si>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</si>
  <si>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</si>
  <si>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</si>
  <si>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</si>
  <si>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</si>
  <si>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</si>
  <si>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</si>
  <si>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</si>
  <si>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</si>
  <si>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</si>
  <si>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</si>
  <si>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</si>
  <si>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</si>
  <si>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</si>
  <si>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</si>
  <si>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</si>
  <si>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</si>
  <si>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</si>
  <si>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</si>
  <si>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</si>
  <si>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</si>
  <si>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</si>
  <si>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</si>
  <si>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</si>
  <si>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</si>
  <si>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</si>
  <si>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</si>
  <si>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</si>
  <si>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</si>
  <si>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</si>
  <si>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</si>
  <si>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</si>
  <si>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</si>
  <si>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</si>
  <si>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</si>
  <si>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</si>
  <si>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</si>
  <si>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</si>
  <si>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</si>
  <si>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</si>
  <si>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</si>
  <si>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宮城県名取市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</si>
  <si>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</si>
  <si>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</si>
  <si>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</si>
  <si>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</si>
  <si>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</si>
  <si>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</si>
  <si>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</si>
  <si>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</si>
  <si>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</si>
  <si>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</si>
  <si>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</si>
  <si>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</si>
  <si>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</si>
  <si>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</si>
  <si>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</si>
  <si>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</si>
  <si>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</si>
  <si>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</si>
  <si>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</si>
  <si>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</si>
  <si>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名取市土地取得特別会計</t>
    <phoneticPr fontId="5"/>
  </si>
  <si>
    <t>名取市休日夜間急患センター特別会計</t>
    <phoneticPr fontId="5"/>
  </si>
  <si>
    <t>名取市被災市街地復興土地区画整理事業特別会計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</si>
  <si>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</si>
  <si>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</si>
  <si>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</si>
  <si>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</si>
  <si>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</si>
  <si>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</si>
  <si>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</si>
  <si>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</si>
  <si>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</si>
  <si>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</si>
  <si>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</si>
  <si>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</si>
  <si>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</si>
  <si>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名取市国民健康保険特別会計</t>
    <phoneticPr fontId="5"/>
  </si>
  <si>
    <t>名取市介護保険特別会計</t>
    <phoneticPr fontId="5"/>
  </si>
  <si>
    <t>名取市後期高齢者医療特別会計</t>
    <phoneticPr fontId="5"/>
  </si>
  <si>
    <t>名取市水道事業会計</t>
    <phoneticPr fontId="5"/>
  </si>
  <si>
    <t>法適用企業</t>
    <phoneticPr fontId="5"/>
  </si>
  <si>
    <t>名取市下水道事業等会計</t>
    <phoneticPr fontId="5"/>
  </si>
  <si>
    <t>名取市宅地造成事業特別会計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</si>
  <si>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</si>
  <si>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</si>
  <si>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</si>
  <si>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</si>
  <si>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</si>
  <si>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</si>
  <si>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</si>
  <si>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</si>
  <si>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</si>
  <si>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</si>
  <si>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</si>
  <si>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</si>
  <si>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</si>
  <si>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</si>
  <si>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</si>
  <si>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</si>
  <si>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</si>
  <si>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</si>
  <si>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</si>
  <si>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</si>
  <si>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</si>
  <si>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</si>
  <si>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</si>
  <si>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</si>
  <si>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</si>
  <si>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</si>
  <si>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</si>
  <si>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</si>
  <si>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</si>
  <si>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</si>
  <si>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</si>
  <si>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</si>
  <si>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</si>
  <si>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</si>
  <si>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</si>
  <si>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</si>
  <si>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</si>
  <si>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</si>
  <si>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</si>
  <si>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</si>
  <si>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</si>
  <si>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</si>
  <si>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</si>
  <si>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</si>
  <si>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</si>
  <si>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</si>
  <si>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</si>
  <si>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</si>
  <si>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</si>
  <si>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</si>
  <si>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</si>
  <si>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</si>
  <si>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</si>
  <si>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</si>
  <si>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</si>
  <si>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</si>
  <si>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</si>
  <si>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</si>
  <si>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</si>
  <si>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</si>
  <si>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</si>
  <si>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</si>
  <si>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</si>
  <si>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</si>
  <si>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</si>
  <si>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</si>
  <si>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</si>
  <si>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</si>
  <si>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</si>
  <si>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</si>
  <si>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</si>
  <si>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</si>
  <si>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</si>
  <si>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</si>
  <si>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</si>
  <si>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</si>
  <si>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</si>
  <si>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</si>
  <si>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</si>
  <si>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</si>
  <si>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</si>
  <si>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</si>
  <si>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</si>
  <si>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</si>
  <si>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</si>
  <si>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</si>
  <si>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</si>
  <si>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</si>
  <si>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</si>
  <si>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</si>
  <si>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</si>
  <si>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</si>
  <si>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</si>
  <si>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</si>
  <si>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</si>
  <si>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</si>
  <si>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</si>
  <si>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</si>
  <si>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</si>
  <si>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</si>
  <si>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</si>
  <si>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</si>
  <si>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</si>
  <si>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</si>
  <si>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</si>
  <si>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</si>
  <si>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</si>
  <si>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</si>
  <si>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</si>
  <si>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</si>
  <si>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</si>
  <si>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</si>
  <si>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</si>
  <si>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</si>
  <si>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</si>
  <si>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</si>
  <si>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</si>
  <si>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</si>
  <si>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</si>
  <si>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</si>
  <si>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</si>
  <si>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</si>
  <si>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</si>
  <si>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</si>
  <si>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</si>
  <si>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</si>
  <si>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</si>
  <si>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</si>
  <si>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</si>
  <si>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</si>
  <si>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</si>
  <si>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</si>
  <si>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</si>
  <si>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</si>
  <si>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</si>
  <si>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</si>
  <si>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11.83</t>
  </si>
  <si>
    <t>▲ 4.89</t>
  </si>
  <si>
    <t>▲ 9.30</t>
  </si>
  <si>
    <t>▲ 8.66</t>
  </si>
  <si>
    <t>名取市水道事業会計</t>
  </si>
  <si>
    <t>一般会計</t>
  </si>
  <si>
    <t>名取市下水道事業等会計</t>
  </si>
  <si>
    <t>名取市介護保険特別会計</t>
  </si>
  <si>
    <t>名取市国民健康保険特別会計</t>
  </si>
  <si>
    <t>名取市後期高齢者医療特別会計</t>
  </si>
  <si>
    <t>名取市休日夜間急患センター特別会計</t>
  </si>
  <si>
    <t>名取市被災市街地復興土地区画整理事業特別会計</t>
  </si>
  <si>
    <t>その他会計（赤字）</t>
  </si>
  <si>
    <t>その他会計（黒字）</t>
  </si>
  <si>
    <t>R02</t>
    <phoneticPr fontId="5"/>
  </si>
  <si>
    <t>R03</t>
    <phoneticPr fontId="5"/>
  </si>
  <si>
    <t>R04</t>
    <phoneticPr fontId="5"/>
  </si>
  <si>
    <t>R05</t>
    <phoneticPr fontId="5"/>
  </si>
  <si>
    <t>R06</t>
    <phoneticPr fontId="5"/>
  </si>
  <si>
    <t>名取市文化振興財団</t>
    <rPh sb="0" eb="3">
      <t>ナトリシ</t>
    </rPh>
    <rPh sb="3" eb="5">
      <t>ブンカ</t>
    </rPh>
    <rPh sb="5" eb="7">
      <t>シンコウ</t>
    </rPh>
    <rPh sb="7" eb="9">
      <t>ザイダン</t>
    </rPh>
    <phoneticPr fontId="2"/>
  </si>
  <si>
    <t>名取まちづくり株式会社</t>
    <rPh sb="0" eb="2">
      <t>ナトリ</t>
    </rPh>
    <rPh sb="7" eb="9">
      <t>カブシキ</t>
    </rPh>
    <rPh sb="9" eb="11">
      <t>カイシャ</t>
    </rPh>
    <phoneticPr fontId="2"/>
  </si>
  <si>
    <t>エフエムなとり</t>
    <phoneticPr fontId="2"/>
  </si>
  <si>
    <t>宮城県市町村自治振興センター</t>
  </si>
  <si>
    <t>亘理名取共立衛生処理組合</t>
  </si>
  <si>
    <t>宮城県市町村非常勤消防団員補償報償組合</t>
  </si>
  <si>
    <t>宮城県市町村職員退職手当組合</t>
  </si>
  <si>
    <t>宮城県後期高齢者医療広域連合</t>
    <rPh sb="0" eb="3">
      <t>ミヤギケン</t>
    </rPh>
    <rPh sb="3" eb="5">
      <t>コウキ</t>
    </rPh>
    <rPh sb="5" eb="8">
      <t>コウレイシャ</t>
    </rPh>
    <rPh sb="8" eb="10">
      <t>イリョウ</t>
    </rPh>
    <rPh sb="10" eb="12">
      <t>コウイキ</t>
    </rPh>
    <rPh sb="12" eb="14">
      <t>レンゴウ</t>
    </rPh>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</si>
  <si>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</si>
  <si>
    <t>-</t>
    <phoneticPr fontId="2"/>
  </si>
  <si>
    <t>(市営住宅建設基金(R06年度末現在))</t>
    <rPh sb="1" eb="3">
      <t>シエイ</t>
    </rPh>
    <rPh sb="3" eb="5">
      <t>ジュウタク</t>
    </rPh>
    <rPh sb="5" eb="7">
      <t>ケンセツ</t>
    </rPh>
    <rPh sb="7" eb="9">
      <t>キキン</t>
    </rPh>
    <phoneticPr fontId="5"/>
  </si>
  <si>
    <t>(ふるさと振興基金(R06年度末現在))</t>
    <rPh sb="5" eb="7">
      <t>シンコウ</t>
    </rPh>
    <rPh sb="7" eb="9">
      <t>キキン</t>
    </rPh>
    <phoneticPr fontId="2"/>
  </si>
  <si>
    <t>(ふるさと寄附基金(R06年度末現在))</t>
    <rPh sb="5" eb="7">
      <t>キフ</t>
    </rPh>
    <rPh sb="7" eb="9">
      <t>キキン</t>
    </rPh>
    <phoneticPr fontId="2"/>
  </si>
  <si>
    <t>(仙台空港周辺環境整備基金(R06年度末現在))</t>
    <rPh sb="1" eb="3">
      <t>センダイ</t>
    </rPh>
    <rPh sb="3" eb="5">
      <t>クウコウ</t>
    </rPh>
    <rPh sb="5" eb="7">
      <t>シュウヘン</t>
    </rPh>
    <rPh sb="7" eb="9">
      <t>カンキョウ</t>
    </rPh>
    <rPh sb="9" eb="11">
      <t>セイビ</t>
    </rPh>
    <rPh sb="11" eb="13">
      <t>キキン</t>
    </rPh>
    <phoneticPr fontId="2"/>
  </si>
  <si>
    <t>(ふるさと水と土保全基金(R06年度末現在))</t>
    <rPh sb="5" eb="6">
      <t>ミズ</t>
    </rPh>
    <rPh sb="7" eb="8">
      <t>ツチ</t>
    </rPh>
    <rPh sb="8" eb="10">
      <t>ホゼン</t>
    </rPh>
    <rPh sb="10" eb="12">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</si>
</sst>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9448-471B-96B0-F538F48AD5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100252</c:v>
                </c:pt>
                <c:pt idx="1">
                  <c:v>59926</c:v>
                </c:pt>
                <c:pt idx="2">
                  <c:v>57467</c:v>
                </c:pt>
                <c:pt idx="3">
                  <c:v>48481</c:v>
                </c:pt>
                <c:pt idx="4">
                  <c:v>72633</c:v>
                </c:pt>
              </c:numCache>
            </c:numRef>
          </c:val>
          <c:smooth val="0"/>
          <c:extLst>
            <c:ext xmlns:c16="http://schemas.microsoft.com/office/drawing/2014/chart" uri="{C3380CC4-5D6E-409C-BE32-E72D297353CC}">
              <c16:uniqueId val="{00000001-9448-471B-96B0-F538F48AD5E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9.1300000000000008</c:v>
                </c:pt>
                <c:pt idx="1">
                  <c:v>5.98</c:v>
                </c:pt>
                <c:pt idx="2">
                  <c:v>7.9</c:v>
                </c:pt>
                <c:pt idx="3">
                  <c:v>6.38</c:v>
                </c:pt>
                <c:pt idx="4">
                  <c:v>6.53</c:v>
                </c:pt>
              </c:numCache>
            </c:numRef>
          </c:val>
          <c:extLst>
            <c:ext xmlns:c16="http://schemas.microsoft.com/office/drawing/2014/chart" uri="{C3380CC4-5D6E-409C-BE32-E72D297353CC}">
              <c16:uniqueId val="{00000000-CDF4-4700-8C50-A30799546F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20.84</c:v>
                </c:pt>
                <c:pt idx="1">
                  <c:v>23.74</c:v>
                </c:pt>
                <c:pt idx="2">
                  <c:v>26.5</c:v>
                </c:pt>
                <c:pt idx="3">
                  <c:v>23.04</c:v>
                </c:pt>
                <c:pt idx="4">
                  <c:v>17.48</c:v>
                </c:pt>
              </c:numCache>
            </c:numRef>
          </c:val>
          <c:extLst>
            <c:ext xmlns:c16="http://schemas.microsoft.com/office/drawing/2014/chart" uri="{C3380CC4-5D6E-409C-BE32-E72D297353CC}">
              <c16:uniqueId val="{00000001-CDF4-4700-8C50-A30799546F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-11.83</c:v>
                </c:pt>
                <c:pt idx="1">
                  <c:v>-4.8899999999999997</c:v>
                </c:pt>
                <c:pt idx="2">
                  <c:v>0.36</c:v>
                </c:pt>
                <c:pt idx="3">
                  <c:v>-9.3000000000000007</c:v>
                </c:pt>
                <c:pt idx="4">
                  <c:v>-8.66</c:v>
                </c:pt>
              </c:numCache>
            </c:numRef>
          </c:val>
          <c:smooth val="0"/>
          <c:extLst>
            <c:ext xmlns:c16="http://schemas.microsoft.com/office/drawing/2014/chart" uri="{C3380CC4-5D6E-409C-BE32-E72D297353CC}">
              <c16:uniqueId val="{00000002-CDF4-4700-8C50-A30799546F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812-47F4-8712-C13BDEBCBD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12-47F4-8712-C13BDEBCBDF4}"/>
            </c:ext>
          </c:extLst>
        </c:ser>
        <c:ser>
          <c:idx val="2"/>
          <c:order val="2"/>
          <c:tx>
            <c:strRef>
              <c:f>データシート!$A$29</c:f>
              <c:strCache>
                <c:ptCount val="1"/>
                <c:pt idx="0">
                  <c:v>名取市被災市街地復興土地区画整理事業特別会計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0.48</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812-47F4-8712-C13BDEBCBDF4}"/>
            </c:ext>
          </c:extLst>
        </c:ser>
        <c:ser>
          <c:idx val="3"/>
          <c:order val="3"/>
          <c:tx>
            <c:strRef>
              <c:f>データシート!$A$30</c:f>
              <c:strCache>
                <c:ptCount val="1"/>
                <c:pt idx="0">
                  <c:v>名取市休日夜間急患センター特別会計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c:v>
                </c:pt>
                <c:pt idx="4">
                  <c:v>#N/A</c:v>
                </c:pt>
                <c:pt idx="5">
                  <c:v>0.1</c:v>
                </c:pt>
                <c:pt idx="6">
                  <c:v>#N/A</c:v>
                </c:pt>
                <c:pt idx="7">
                  <c:v>0.18</c:v>
                </c:pt>
                <c:pt idx="8">
                  <c:v>#N/A</c:v>
                </c:pt>
                <c:pt idx="9">
                  <c:v>0.01</c:v>
                </c:pt>
              </c:numCache>
            </c:numRef>
          </c:val>
          <c:extLst>
            <c:ext xmlns:c16="http://schemas.microsoft.com/office/drawing/2014/chart" uri="{C3380CC4-5D6E-409C-BE32-E72D297353CC}">
              <c16:uniqueId val="{00000003-6812-47F4-8712-C13BDEBCBDF4}"/>
            </c:ext>
          </c:extLst>
        </c:ser>
        <c:ser>
          <c:idx val="4"/>
          <c:order val="4"/>
          <c:tx>
            <c:strRef>
              <c:f>データシート!$A$31</c:f>
              <c:strCache>
                <c:ptCount val="1"/>
                <c:pt idx="0">
                  <c:v>名取市後期高齢者医療特別会計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4-6812-47F4-8712-C13BDEBCBDF4}"/>
            </c:ext>
          </c:extLst>
        </c:ser>
        <c:ser>
          <c:idx val="5"/>
          <c:order val="5"/>
          <c:tx>
            <c:strRef>
              <c:f>データシート!$A$32</c:f>
              <c:strCache>
                <c:ptCount val="1"/>
                <c:pt idx="0">
                  <c:v>名取市国民健康保険特別会計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c:v>
                </c:pt>
                <c:pt idx="2">
                  <c:v>#N/A</c:v>
                </c:pt>
                <c:pt idx="3">
                  <c:v>0.97</c:v>
                </c:pt>
                <c:pt idx="4">
                  <c:v>#N/A</c:v>
                </c:pt>
                <c:pt idx="5">
                  <c:v>0.91</c:v>
                </c:pt>
                <c:pt idx="6">
                  <c:v>#N/A</c:v>
                </c:pt>
                <c:pt idx="7">
                  <c:v>0.62</c:v>
                </c:pt>
                <c:pt idx="8">
                  <c:v>#N/A</c:v>
                </c:pt>
                <c:pt idx="9">
                  <c:v>0.09</c:v>
                </c:pt>
              </c:numCache>
            </c:numRef>
          </c:val>
          <c:extLst>
            <c:ext xmlns:c16="http://schemas.microsoft.com/office/drawing/2014/chart" uri="{C3380CC4-5D6E-409C-BE32-E72D297353CC}">
              <c16:uniqueId val="{00000005-6812-47F4-8712-C13BDEBCBDF4}"/>
            </c:ext>
          </c:extLst>
        </c:ser>
        <c:ser>
          <c:idx val="6"/>
          <c:order val="6"/>
          <c:tx>
            <c:strRef>
              <c:f>データシート!$A$33</c:f>
              <c:strCache>
                <c:ptCount val="1"/>
                <c:pt idx="0">
                  <c:v>名取市介護保険特別会計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1.05</c:v>
                </c:pt>
                <c:pt idx="2">
                  <c:v>#N/A</c:v>
                </c:pt>
                <c:pt idx="3">
                  <c:v>0.66</c:v>
                </c:pt>
                <c:pt idx="4">
                  <c:v>#N/A</c:v>
                </c:pt>
                <c:pt idx="5">
                  <c:v>1.22</c:v>
                </c:pt>
                <c:pt idx="6">
                  <c:v>#N/A</c:v>
                </c:pt>
                <c:pt idx="7">
                  <c:v>0.64</c:v>
                </c:pt>
                <c:pt idx="8">
                  <c:v>#N/A</c:v>
                </c:pt>
                <c:pt idx="9">
                  <c:v>1.94</c:v>
                </c:pt>
              </c:numCache>
            </c:numRef>
          </c:val>
          <c:extLst>
            <c:ext xmlns:c16="http://schemas.microsoft.com/office/drawing/2014/chart" uri="{C3380CC4-5D6E-409C-BE32-E72D297353CC}">
              <c16:uniqueId val="{00000006-6812-47F4-8712-C13BDEBCBDF4}"/>
            </c:ext>
          </c:extLst>
        </c:ser>
        <c:ser>
          <c:idx val="7"/>
          <c:order val="7"/>
          <c:tx>
            <c:strRef>
              <c:f>データシート!$A$34</c:f>
              <c:strCache>
                <c:ptCount val="1"/>
                <c:pt idx="0">
                  <c:v>名取市下水道事業等会計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9.01</c:v>
                </c:pt>
                <c:pt idx="2">
                  <c:v>#N/A</c:v>
                </c:pt>
                <c:pt idx="3">
                  <c:v>11.49</c:v>
                </c:pt>
                <c:pt idx="4">
                  <c:v>#N/A</c:v>
                </c:pt>
                <c:pt idx="5">
                  <c:v>9.07</c:v>
                </c:pt>
                <c:pt idx="6">
                  <c:v>#N/A</c:v>
                </c:pt>
                <c:pt idx="7">
                  <c:v>6.37</c:v>
                </c:pt>
                <c:pt idx="8">
                  <c:v>#N/A</c:v>
                </c:pt>
                <c:pt idx="9">
                  <c:v>4.4800000000000004</c:v>
                </c:pt>
              </c:numCache>
            </c:numRef>
          </c:val>
          <c:extLst>
            <c:ext xmlns:c16="http://schemas.microsoft.com/office/drawing/2014/chart" uri="{C3380CC4-5D6E-409C-BE32-E72D297353CC}">
              <c16:uniqueId val="{00000007-6812-47F4-8712-C13BDEBCBDF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8.6</c:v>
                </c:pt>
                <c:pt idx="2">
                  <c:v>#N/A</c:v>
                </c:pt>
                <c:pt idx="3">
                  <c:v>5.95</c:v>
                </c:pt>
                <c:pt idx="4">
                  <c:v>#N/A</c:v>
                </c:pt>
                <c:pt idx="5">
                  <c:v>7.79</c:v>
                </c:pt>
                <c:pt idx="6">
                  <c:v>#N/A</c:v>
                </c:pt>
                <c:pt idx="7">
                  <c:v>6.19</c:v>
                </c:pt>
                <c:pt idx="8">
                  <c:v>#N/A</c:v>
                </c:pt>
                <c:pt idx="9">
                  <c:v>6.51</c:v>
                </c:pt>
              </c:numCache>
            </c:numRef>
          </c:val>
          <c:extLst>
            <c:ext xmlns:c16="http://schemas.microsoft.com/office/drawing/2014/chart" uri="{C3380CC4-5D6E-409C-BE32-E72D297353CC}">
              <c16:uniqueId val="{00000008-6812-47F4-8712-C13BDEBCBDF4}"/>
            </c:ext>
          </c:extLst>
        </c:ser>
        <c:ser>
          <c:idx val="9"/>
          <c:order val="9"/>
          <c:tx>
            <c:strRef>
              <c:f>データシート!$A$36</c:f>
              <c:strCache>
                <c:ptCount val="1"/>
                <c:pt idx="0">
                  <c:v>名取市水道事業会計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26.58</c:v>
                </c:pt>
                <c:pt idx="2">
                  <c:v>#N/A</c:v>
                </c:pt>
                <c:pt idx="3">
                  <c:v>27.1</c:v>
                </c:pt>
                <c:pt idx="4">
                  <c:v>#N/A</c:v>
                </c:pt>
                <c:pt idx="5">
                  <c:v>29.79</c:v>
                </c:pt>
                <c:pt idx="6">
                  <c:v>#N/A</c:v>
                </c:pt>
                <c:pt idx="7">
                  <c:v>29.51</c:v>
                </c:pt>
                <c:pt idx="8">
                  <c:v>#N/A</c:v>
                </c:pt>
                <c:pt idx="9">
                  <c:v>29.24</c:v>
                </c:pt>
              </c:numCache>
            </c:numRef>
          </c:val>
          <c:extLst>
            <c:ext xmlns:c16="http://schemas.microsoft.com/office/drawing/2014/chart" uri="{C3380CC4-5D6E-409C-BE32-E72D297353CC}">
              <c16:uniqueId val="{00000009-6812-47F4-8712-C13BDEBCBD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3279</c:v>
                </c:pt>
                <c:pt idx="5">
                  <c:v>3225</c:v>
                </c:pt>
                <c:pt idx="8">
                  <c:v>3067</c:v>
                </c:pt>
                <c:pt idx="11">
                  <c:v>2952</c:v>
                </c:pt>
                <c:pt idx="14">
                  <c:v>2737</c:v>
                </c:pt>
              </c:numCache>
            </c:numRef>
          </c:val>
          <c:extLst>
            <c:ext xmlns:c16="http://schemas.microsoft.com/office/drawing/2014/chart" uri="{C3380CC4-5D6E-409C-BE32-E72D297353CC}">
              <c16:uniqueId val="{00000000-7FCB-41A4-B209-C65AEC5664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CB-41A4-B209-C65AEC5664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128</c:v>
                </c:pt>
                <c:pt idx="3">
                  <c:v>130</c:v>
                </c:pt>
                <c:pt idx="6">
                  <c:v>124</c:v>
                </c:pt>
                <c:pt idx="9">
                  <c:v>122</c:v>
                </c:pt>
                <c:pt idx="12">
                  <c:v>121</c:v>
                </c:pt>
              </c:numCache>
            </c:numRef>
          </c:val>
          <c:extLst>
            <c:ext xmlns:c16="http://schemas.microsoft.com/office/drawing/2014/chart" uri="{C3380CC4-5D6E-409C-BE32-E72D297353CC}">
              <c16:uniqueId val="{00000002-7FCB-41A4-B209-C65AEC5664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14</c:v>
                </c:pt>
                <c:pt idx="6">
                  <c:v>16</c:v>
                </c:pt>
                <c:pt idx="9">
                  <c:v>16</c:v>
                </c:pt>
                <c:pt idx="12">
                  <c:v>16</c:v>
                </c:pt>
              </c:numCache>
            </c:numRef>
          </c:val>
          <c:extLst>
            <c:ext xmlns:c16="http://schemas.microsoft.com/office/drawing/2014/chart" uri="{C3380CC4-5D6E-409C-BE32-E72D297353CC}">
              <c16:uniqueId val="{00000003-7FCB-41A4-B209-C65AEC5664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918</c:v>
                </c:pt>
                <c:pt idx="3">
                  <c:v>810</c:v>
                </c:pt>
                <c:pt idx="6">
                  <c:v>410</c:v>
                </c:pt>
                <c:pt idx="9">
                  <c:v>388</c:v>
                </c:pt>
                <c:pt idx="12">
                  <c:v>413</c:v>
                </c:pt>
              </c:numCache>
            </c:numRef>
          </c:val>
          <c:extLst>
            <c:ext xmlns:c16="http://schemas.microsoft.com/office/drawing/2014/chart" uri="{C3380CC4-5D6E-409C-BE32-E72D297353CC}">
              <c16:uniqueId val="{00000004-7FCB-41A4-B209-C65AEC5664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CB-41A4-B209-C65AEC5664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CB-41A4-B209-C65AEC5664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2987</c:v>
                </c:pt>
                <c:pt idx="3">
                  <c:v>2893</c:v>
                </c:pt>
                <c:pt idx="6">
                  <c:v>2855</c:v>
                </c:pt>
                <c:pt idx="9">
                  <c:v>2646</c:v>
                </c:pt>
                <c:pt idx="12">
                  <c:v>2514</c:v>
                </c:pt>
              </c:numCache>
            </c:numRef>
          </c:val>
          <c:extLst>
            <c:ext xmlns:c16="http://schemas.microsoft.com/office/drawing/2014/chart" uri="{C3380CC4-5D6E-409C-BE32-E72D297353CC}">
              <c16:uniqueId val="{00000007-7FCB-41A4-B209-C65AEC5664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768</c:v>
                </c:pt>
                <c:pt idx="2">
                  <c:v>#N/A</c:v>
                </c:pt>
                <c:pt idx="3">
                  <c:v>#N/A</c:v>
                </c:pt>
                <c:pt idx="4">
                  <c:v>622</c:v>
                </c:pt>
                <c:pt idx="5">
                  <c:v>#N/A</c:v>
                </c:pt>
                <c:pt idx="6">
                  <c:v>#N/A</c:v>
                </c:pt>
                <c:pt idx="7">
                  <c:v>338</c:v>
                </c:pt>
                <c:pt idx="8">
                  <c:v>#N/A</c:v>
                </c:pt>
                <c:pt idx="9">
                  <c:v>#N/A</c:v>
                </c:pt>
                <c:pt idx="10">
                  <c:v>220</c:v>
                </c:pt>
                <c:pt idx="11">
                  <c:v>#N/A</c:v>
                </c:pt>
                <c:pt idx="12">
                  <c:v>#N/A</c:v>
                </c:pt>
                <c:pt idx="13">
                  <c:v>327</c:v>
                </c:pt>
                <c:pt idx="14">
                  <c:v>#N/A</c:v>
                </c:pt>
              </c:numCache>
            </c:numRef>
          </c:val>
          <c:smooth val="0"/>
          <c:extLst>
            <c:ext xmlns:c16="http://schemas.microsoft.com/office/drawing/2014/chart" uri="{C3380CC4-5D6E-409C-BE32-E72D297353CC}">
              <c16:uniqueId val="{00000008-7FCB-41A4-B209-C65AEC5664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23693</c:v>
                </c:pt>
                <c:pt idx="5">
                  <c:v>23333</c:v>
                </c:pt>
                <c:pt idx="8">
                  <c:v>22426</c:v>
                </c:pt>
                <c:pt idx="11">
                  <c:v>21709</c:v>
                </c:pt>
                <c:pt idx="14">
                  <c:v>20783</c:v>
                </c:pt>
              </c:numCache>
            </c:numRef>
          </c:val>
          <c:extLst>
            <c:ext xmlns:c16="http://schemas.microsoft.com/office/drawing/2014/chart" uri="{C3380CC4-5D6E-409C-BE32-E72D297353CC}">
              <c16:uniqueId val="{00000000-F0FC-402C-B30A-94788C1F2F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4871</c:v>
                </c:pt>
                <c:pt idx="5">
                  <c:v>4239</c:v>
                </c:pt>
                <c:pt idx="8">
                  <c:v>4643</c:v>
                </c:pt>
                <c:pt idx="11">
                  <c:v>5500</c:v>
                </c:pt>
                <c:pt idx="14">
                  <c:v>6609</c:v>
                </c:pt>
              </c:numCache>
            </c:numRef>
          </c:val>
          <c:extLst>
            <c:ext xmlns:c16="http://schemas.microsoft.com/office/drawing/2014/chart" uri="{C3380CC4-5D6E-409C-BE32-E72D297353CC}">
              <c16:uniqueId val="{00000001-F0FC-402C-B30A-94788C1F2F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11133</c:v>
                </c:pt>
                <c:pt idx="5">
                  <c:v>14742</c:v>
                </c:pt>
                <c:pt idx="8">
                  <c:v>14739</c:v>
                </c:pt>
                <c:pt idx="11">
                  <c:v>14254</c:v>
                </c:pt>
                <c:pt idx="14">
                  <c:v>13555</c:v>
                </c:pt>
              </c:numCache>
            </c:numRef>
          </c:val>
          <c:extLst>
            <c:ext xmlns:c16="http://schemas.microsoft.com/office/drawing/2014/chart" uri="{C3380CC4-5D6E-409C-BE32-E72D297353CC}">
              <c16:uniqueId val="{00000002-F0FC-402C-B30A-94788C1F2F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FC-402C-B30A-94788C1F2F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FC-402C-B30A-94788C1F2F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c:v>
                </c:pt>
                <c:pt idx="3">
                  <c:v>1</c:v>
                </c:pt>
                <c:pt idx="6">
                  <c:v>7</c:v>
                </c:pt>
                <c:pt idx="9">
                  <c:v>0</c:v>
                </c:pt>
                <c:pt idx="12">
                  <c:v>6</c:v>
                </c:pt>
              </c:numCache>
            </c:numRef>
          </c:val>
          <c:extLst>
            <c:ext xmlns:c16="http://schemas.microsoft.com/office/drawing/2014/chart" uri="{C3380CC4-5D6E-409C-BE32-E72D297353CC}">
              <c16:uniqueId val="{00000005-F0FC-402C-B30A-94788C1F2F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3102</c:v>
                </c:pt>
                <c:pt idx="3">
                  <c:v>3154</c:v>
                </c:pt>
                <c:pt idx="6">
                  <c:v>3097</c:v>
                </c:pt>
                <c:pt idx="9">
                  <c:v>2961</c:v>
                </c:pt>
                <c:pt idx="12">
                  <c:v>3109</c:v>
                </c:pt>
              </c:numCache>
            </c:numRef>
          </c:val>
          <c:extLst>
            <c:ext xmlns:c16="http://schemas.microsoft.com/office/drawing/2014/chart" uri="{C3380CC4-5D6E-409C-BE32-E72D297353CC}">
              <c16:uniqueId val="{00000006-F0FC-402C-B30A-94788C1F2F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138</c:v>
                </c:pt>
                <c:pt idx="3">
                  <c:v>124</c:v>
                </c:pt>
                <c:pt idx="6">
                  <c:v>107</c:v>
                </c:pt>
                <c:pt idx="9">
                  <c:v>92</c:v>
                </c:pt>
                <c:pt idx="12">
                  <c:v>78</c:v>
                </c:pt>
              </c:numCache>
            </c:numRef>
          </c:val>
          <c:extLst>
            <c:ext xmlns:c16="http://schemas.microsoft.com/office/drawing/2014/chart" uri="{C3380CC4-5D6E-409C-BE32-E72D297353CC}">
              <c16:uniqueId val="{00000007-F0FC-402C-B30A-94788C1F2F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6013</c:v>
                </c:pt>
                <c:pt idx="3">
                  <c:v>5123</c:v>
                </c:pt>
                <c:pt idx="6">
                  <c:v>4945</c:v>
                </c:pt>
                <c:pt idx="9">
                  <c:v>4435</c:v>
                </c:pt>
                <c:pt idx="12">
                  <c:v>4666</c:v>
                </c:pt>
              </c:numCache>
            </c:numRef>
          </c:val>
          <c:extLst>
            <c:ext xmlns:c16="http://schemas.microsoft.com/office/drawing/2014/chart" uri="{C3380CC4-5D6E-409C-BE32-E72D297353CC}">
              <c16:uniqueId val="{00000008-F0FC-402C-B30A-94788C1F2F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481</c:v>
                </c:pt>
                <c:pt idx="3">
                  <c:v>361</c:v>
                </c:pt>
                <c:pt idx="6">
                  <c:v>307</c:v>
                </c:pt>
                <c:pt idx="9">
                  <c:v>153</c:v>
                </c:pt>
                <c:pt idx="12">
                  <c:v>0</c:v>
                </c:pt>
              </c:numCache>
            </c:numRef>
          </c:val>
          <c:extLst>
            <c:ext xmlns:c16="http://schemas.microsoft.com/office/drawing/2014/chart" uri="{C3380CC4-5D6E-409C-BE32-E72D297353CC}">
              <c16:uniqueId val="{00000009-F0FC-402C-B30A-94788C1F2F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29094</c:v>
                </c:pt>
                <c:pt idx="3">
                  <c:v>29606</c:v>
                </c:pt>
                <c:pt idx="6">
                  <c:v>28890</c:v>
                </c:pt>
                <c:pt idx="9">
                  <c:v>29075</c:v>
                </c:pt>
                <c:pt idx="12">
                  <c:v>30570</c:v>
                </c:pt>
              </c:numCache>
            </c:numRef>
          </c:val>
          <c:extLst>
            <c:ext xmlns:c16="http://schemas.microsoft.com/office/drawing/2014/chart" uri="{C3380CC4-5D6E-409C-BE32-E72D297353CC}">
              <c16:uniqueId val="{0000000A-F0FC-402C-B30A-94788C1F2F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0FC-402C-B30A-94788C1F2F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4512</c:v>
                </c:pt>
                <c:pt idx="1">
                  <c:v>4020</c:v>
                </c:pt>
                <c:pt idx="2">
                  <c:v>3121</c:v>
                </c:pt>
              </c:numCache>
            </c:numRef>
          </c:val>
          <c:extLst>
            <c:ext xmlns:c16="http://schemas.microsoft.com/office/drawing/2014/chart" uri="{C3380CC4-5D6E-409C-BE32-E72D297353CC}">
              <c16:uniqueId val="{00000000-8749-4616-A34B-15EB9CD92F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454</c:v>
                </c:pt>
                <c:pt idx="1">
                  <c:v>454</c:v>
                </c:pt>
                <c:pt idx="2">
                  <c:v>454</c:v>
                </c:pt>
              </c:numCache>
            </c:numRef>
          </c:val>
          <c:extLst>
            <c:ext xmlns:c16="http://schemas.microsoft.com/office/drawing/2014/chart" uri="{C3380CC4-5D6E-409C-BE32-E72D297353CC}">
              <c16:uniqueId val="{00000001-8749-4616-A34B-15EB9CD92F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7723</c:v>
                </c:pt>
                <c:pt idx="1">
                  <c:v>8388</c:v>
                </c:pt>
                <c:pt idx="2">
                  <c:v>8784</c:v>
                </c:pt>
              </c:numCache>
            </c:numRef>
          </c:val>
          <c:extLst>
            <c:ext xmlns:c16="http://schemas.microsoft.com/office/drawing/2014/chart" uri="{C3380CC4-5D6E-409C-BE32-E72D297353CC}">
              <c16:uniqueId val="{00000002-8749-4616-A34B-15EB9CD92F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年度の実質公債費比率の分子は</a:t>
          </a:r>
          <a:r>
            <a:rPr kumimoji="1" lang="en-US" altLang="ja-JP" sz="1400">
              <a:latin typeface="ＭＳ ゴシック" pitchFamily="49" charset="-128"/>
              <a:ea typeface="ＭＳ ゴシック" pitchFamily="49" charset="-128"/>
            </a:rPr>
            <a:t>327</a:t>
          </a:r>
          <a:r>
            <a:rPr kumimoji="1" lang="ja-JP" altLang="en-US" sz="1400">
              <a:latin typeface="ＭＳ ゴシック" pitchFamily="49" charset="-128"/>
              <a:ea typeface="ＭＳ ゴシック" pitchFamily="49" charset="-128"/>
            </a:rPr>
            <a:t>百万円となり、前年度より</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公営企業債の元利償還金に対する繰入金が増加したことによるもの。現時点では、一般会計等、公営企業（水道事業会計、下水道事業等会計）ともに起債残高が大幅に増える見通しはないことから、同分子額について当面は現状程度の水準で推移することが見込ま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満期一括償還地方債の償還の財源として積み立てた減債基金はない。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年度の将来負担比率算定における分子（将来負担額から充当可能財源額を控除した額）は、▲</a:t>
          </a:r>
          <a:r>
            <a:rPr kumimoji="1" lang="en-US" altLang="ja-JP" sz="1100">
              <a:solidFill>
                <a:schemeClr val="dk1"/>
              </a:solidFill>
              <a:effectLst/>
              <a:latin typeface="+mn-lt"/>
              <a:ea typeface="+mn-ea"/>
              <a:cs typeface="+mn-cs"/>
            </a:rPr>
            <a:t>2,517</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　将来負担額に含まれる</a:t>
          </a:r>
          <a:r>
            <a:rPr kumimoji="1" lang="ja-JP" altLang="en-US" sz="1100">
              <a:solidFill>
                <a:schemeClr val="dk1"/>
              </a:solidFill>
              <a:effectLst/>
              <a:latin typeface="+mn-lt"/>
              <a:ea typeface="+mn-ea"/>
              <a:cs typeface="+mn-cs"/>
            </a:rPr>
            <a:t>公営企業債等繰入見込額</a:t>
          </a:r>
          <a:r>
            <a:rPr kumimoji="1" lang="ja-JP" altLang="ja-JP" sz="1100">
              <a:solidFill>
                <a:schemeClr val="dk1"/>
              </a:solidFill>
              <a:effectLst/>
              <a:latin typeface="+mn-lt"/>
              <a:ea typeface="+mn-ea"/>
              <a:cs typeface="+mn-cs"/>
            </a:rPr>
            <a:t>が減少傾向にあるためである。現時点では、一般会計等、公営企業（水道事業会計、下水道事業等会計）ともに起債残高が大幅に増える見通しはないことから、同分子額について当面は現状程度の水準で推移することが見込ま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宮城県名取市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百万円、「市庁舎整備基金」に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百万円等を積み立てた一方で、「財政調整基金」を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百万円、「ふるさと寄附基金」を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百万円のうち、復旧・復興事業分は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百万円、全体の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％を占めている。復旧・復興事業の進展に伴い、令和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年度末時点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％から増加しているが、復興交付金等の返還により減少していく見込みである。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①市営住宅建設基金：市営住宅及び共同施設の建設、修繕及び改良等に資するため設置したもの。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②ふるさと振興基金：地域の特性を活かし、個性的で魅力あるふるさとづくりを進めるため設置したもの。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③ふるさと寄附基金：寄附を通して、多くの人が参加するまちづくりを進めるため設置したもの。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④仙台空港周辺環境整備基金：仙台空港周辺環境整備の計画的推進を図るため設置したもの。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⑤ふるさと水と土保全基金：土地改良施設の機能を適正に維持・発揮させるための集落共同活動を強化・支援するため設置したもの。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①公営住宅維持管理に係る事業に、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百万円を取り崩した一方で、交付された復興特別交付税等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②普通財産取得事業、ふるさと振興事業、環境保全事業の財源として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③採納したふるさと寄附金等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百万円を積み立てた一方で、高機能指令装置部分更新事業や文化会館修繕事業などその他の財源として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④航空機騒音軽減対策事業やその他の財源として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⑤農地等整備事業の財源として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①現状の管理運営を維持する。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②現状の管理運営を維持する。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③採納したふるさと寄附金額により積み立て額が変動するため、動向を注視しながら管理運営を行う。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④現状の管理運営を維持する。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⑤現状の管理運営を維持する。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百万円積み立てを行った一方で、財源の見込めない人件費・物件費の増加により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百万円の取り崩しを行ったことにより減少した。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通常分のほかに、震災復興特別交付税などの復旧・復興分をあわせて管理している。令和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年度末時点において通常分は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年末時点の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ポイント減少している。明確な基準は定めていないが、災害への備えや過去の実績額等を踏まえ、現在の水準で不足はないものと捉えている。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百万円積み立てた一方で、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百万円の取り崩しを行い、令和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年度末時点の基金残高には変動が生じていない。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物価高騰の影響も鑑みつつ、財政調整基金とのバランスを考慮し管理運営していく。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79,792
79,141
98.18
39,754,345
38,139,588
1,166,468
17,856,326
30,569,752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と同数値となった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同指数については、人口増加による税収の伸び等により、類似団体平均（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）、宮城県平均（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）を上回る水準を維持してきている。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しかし、これまで続いてきた人口増加に陰りが見え始め、上昇傾向であった同指数が昨年度に引き続き減少となった。全国平均、類似団体平均いずれも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ポイント減少となり、名取市も同様の傾向にある。税収をはじめとした歳入の確保に努めるとともに、効果的な財政運営による歳出削減を行い、財政基盤の強化を行っていく。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年度は税収・地方交付税の増により微減した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年度は人件費及び扶助費の増加</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％）を大きく上回る水準となっており、今後は既存の経常経費の更なる圧縮を図るとともに、</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令和７年度に見直しを行う使用料の増や、長期的には住宅建設や企業立地の促進により財源を確保し、改善していく。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34290</xdr:rowOff>
    </xdr:from>
    <xdr:to>
      <xdr:col>23</xdr:col>
      <xdr:colOff>133350</xdr:colOff>
      <xdr:row>67</xdr:row>
      <xdr:rowOff>19685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49990"/>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34290</xdr:rowOff>
    </xdr:from>
    <xdr:to>
      <xdr:col>19</xdr:col>
      <xdr:colOff>133350</xdr:colOff>
      <xdr:row>66</xdr:row>
      <xdr:rowOff>46355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34999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166053</xdr:rowOff>
    </xdr:from>
    <xdr:to>
      <xdr:col>15</xdr:col>
      <xdr:colOff>82550</xdr:colOff>
      <xdr:row>66</xdr:row>
      <xdr:rowOff>46355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138853"/>
          <a:ext cx="889000" cy="2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166053</xdr:rowOff>
    </xdr:from>
    <xdr:to>
      <xdr:col>11</xdr:col>
      <xdr:colOff>31750</xdr:colOff>
      <xdr:row>66</xdr:row>
      <xdr:rowOff>58420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138853"/>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140335</xdr:rowOff>
    </xdr:from>
    <xdr:to>
      <xdr:col>23</xdr:col>
      <xdr:colOff>184150</xdr:colOff>
      <xdr:row>67</xdr:row>
      <xdr:rowOff>70485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4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36212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35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69867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167005</xdr:rowOff>
    </xdr:from>
    <xdr:to>
      <xdr:col>15</xdr:col>
      <xdr:colOff>133350</xdr:colOff>
      <xdr:row>66</xdr:row>
      <xdr:rowOff>97155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81932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115253</xdr:rowOff>
    </xdr:from>
    <xdr:to>
      <xdr:col>11</xdr:col>
      <xdr:colOff>82550</xdr:colOff>
      <xdr:row>65</xdr:row>
      <xdr:rowOff>45403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30180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156,878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円増加した。引き続き宮城県平均（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194,112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円）を下回っているものの、類似団体平均（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147,510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円）は上回っている。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人件費及び物価の高騰の影響が大きな要因となっている。引き続き、必要な質と量を維持しながら、継続的な見直しに取り組んでいく。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29631</xdr:rowOff>
    </xdr:from>
    <xdr:to>
      <xdr:col>23</xdr:col>
      <xdr:colOff>133350</xdr:colOff>
      <xdr:row>81</xdr:row>
      <xdr:rowOff>51831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17081"/>
          <a:ext cx="8382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10923</xdr:rowOff>
    </xdr:from>
    <xdr:to>
      <xdr:col>19</xdr:col>
      <xdr:colOff>133350</xdr:colOff>
      <xdr:row>81</xdr:row>
      <xdr:rowOff>29631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98373"/>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5697</xdr:rowOff>
    </xdr:from>
    <xdr:to>
      <xdr:col>15</xdr:col>
      <xdr:colOff>82550</xdr:colOff>
      <xdr:row>81</xdr:row>
      <xdr:rowOff>10923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93147"/>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5697</xdr:rowOff>
    </xdr:from>
    <xdr:to>
      <xdr:col>11</xdr:col>
      <xdr:colOff>31750</xdr:colOff>
      <xdr:row>81</xdr:row>
      <xdr:rowOff>33506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93147"/>
          <a:ext cx="889000" cy="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1031</xdr:rowOff>
    </xdr:from>
    <xdr:to>
      <xdr:col>23</xdr:col>
      <xdr:colOff>184150</xdr:colOff>
      <xdr:row>81</xdr:row>
      <xdr:rowOff>102631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144558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6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150281</xdr:rowOff>
    </xdr:from>
    <xdr:to>
      <xdr:col>19</xdr:col>
      <xdr:colOff>184150</xdr:colOff>
      <xdr:row>81</xdr:row>
      <xdr:rowOff>80431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65208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5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131573</xdr:rowOff>
    </xdr:from>
    <xdr:to>
      <xdr:col>15</xdr:col>
      <xdr:colOff>133350</xdr:colOff>
      <xdr:row>81</xdr:row>
      <xdr:rowOff>61723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4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46500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3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126347</xdr:rowOff>
    </xdr:from>
    <xdr:to>
      <xdr:col>11</xdr:col>
      <xdr:colOff>82550</xdr:colOff>
      <xdr:row>81</xdr:row>
      <xdr:rowOff>56497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41274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28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154156</xdr:rowOff>
    </xdr:from>
    <xdr:to>
      <xdr:col>7</xdr:col>
      <xdr:colOff>31750</xdr:colOff>
      <xdr:row>81</xdr:row>
      <xdr:rowOff>84306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69083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5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専門的な業務に対応するため、定年退職後の方を市任期付職員として採用しており、経験年数が多いにも関わらず、給料の低い職員が多く、全国市平均よりラスパイレス指数が低い状況となっている。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しかしながら、令和５年度に実施した昇格基準の見直しにより、ラスパイレス指数は全国市平均に近づいてきている。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83</xdr:row>
      <xdr:rowOff>98879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775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83</xdr:row>
      <xdr:rowOff>47171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913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82</xdr:row>
      <xdr:rowOff>132443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879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82</xdr:row>
      <xdr:rowOff>29029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362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167821</xdr:rowOff>
    </xdr:from>
    <xdr:to>
      <xdr:col>77</xdr:col>
      <xdr:colOff>95250</xdr:colOff>
      <xdr:row>83</xdr:row>
      <xdr:rowOff>97971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108148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9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97971</xdr:rowOff>
    </xdr:from>
    <xdr:to>
      <xdr:col>64</xdr:col>
      <xdr:colOff>152400</xdr:colOff>
      <xdr:row>82</xdr:row>
      <xdr:rowOff>28121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人増加しているが、これは職員数の増（過年度退職不補充分及び業務量増対応による採用並びに定員管理計画に基づく採用）によるもの。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全国平均及び宮城県平均と比較すると数値は下回っているが、類似団体との比較では上回っている。要因として、名取市は単独消防であり、消防職員分が増となっている。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年度を計画期間としている「定員管理計画」に基づき、退職補充を原則としているが、労務職においては退職不補充と整理をしている。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157586</xdr:rowOff>
    </xdr:from>
    <xdr:to>
      <xdr:col>81</xdr:col>
      <xdr:colOff>44450</xdr:colOff>
      <xdr:row>62</xdr:row>
      <xdr:rowOff>56515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16036"/>
          <a:ext cx="8382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157586</xdr:rowOff>
    </xdr:from>
    <xdr:to>
      <xdr:col>77</xdr:col>
      <xdr:colOff>44450</xdr:colOff>
      <xdr:row>61</xdr:row>
      <xdr:rowOff>159596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61603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159596</xdr:rowOff>
    </xdr:from>
    <xdr:to>
      <xdr:col>72</xdr:col>
      <xdr:colOff>203200</xdr:colOff>
      <xdr:row>61</xdr:row>
      <xdr:rowOff>169651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618046"/>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167640</xdr:rowOff>
    </xdr:from>
    <xdr:to>
      <xdr:col>68</xdr:col>
      <xdr:colOff>152400</xdr:colOff>
      <xdr:row>61</xdr:row>
      <xdr:rowOff>169651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2609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149242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0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106786</xdr:rowOff>
    </xdr:from>
    <xdr:to>
      <xdr:col>77</xdr:col>
      <xdr:colOff>95250</xdr:colOff>
      <xdr:row>62</xdr:row>
      <xdr:rowOff>36936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21713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5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108796</xdr:rowOff>
    </xdr:from>
    <xdr:to>
      <xdr:col>73</xdr:col>
      <xdr:colOff>44450</xdr:colOff>
      <xdr:row>62</xdr:row>
      <xdr:rowOff>38946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23723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118851</xdr:rowOff>
    </xdr:from>
    <xdr:to>
      <xdr:col>68</xdr:col>
      <xdr:colOff>203200</xdr:colOff>
      <xdr:row>62</xdr:row>
      <xdr:rowOff>49001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33778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116840</xdr:rowOff>
    </xdr:from>
    <xdr:to>
      <xdr:col>64</xdr:col>
      <xdr:colOff>152400</xdr:colOff>
      <xdr:row>62</xdr:row>
      <xdr:rowOff>46990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31767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イント減少した。これは、公営企業に要する経費の財源とする地方債の償還に充てた繰入金の減少等により、単年度の実質公債費比率が減少したことによるものであり、同比率（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ヵ年平均）は前年度に引き続き、類似団体平均（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％）、宮城県平均（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％）を下回る水準を維持している。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49106</xdr:rowOff>
    </xdr:from>
    <xdr:to>
      <xdr:col>81</xdr:col>
      <xdr:colOff>44450</xdr:colOff>
      <xdr:row>39</xdr:row>
      <xdr:rowOff>105410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3565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40</xdr:row>
      <xdr:rowOff>38523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919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70696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9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70696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9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169756</xdr:rowOff>
    </xdr:from>
    <xdr:to>
      <xdr:col>81</xdr:col>
      <xdr:colOff>95250</xdr:colOff>
      <xdr:row>39</xdr:row>
      <xdr:rowOff>99906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将来負担率算定における分子（将来負担額から充当可能財源を控除した額）が負数となることから、令和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前年度と同様、将来負担比率は算定されていない。しかしながら、将来負担額から控除できる充当可能財源等のうち、充当可能基金には震災復興事業に係る震災復興特別交付税等が含まれていることから、今後も世代間の負担の公平化と公債費負担比率の中長期的な平準化を念頭に置いた財政運営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79,792
79,141
98.18
39,754,345
38,139,588
1,166,468
17,856,326
30,569,752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年度の人件費に係る経常収支比率は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歳入面で経常的な人件費支出へ充当した一般財源等額が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689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689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735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68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85344</xdr:rowOff>
    </xdr:from>
    <xdr:to>
      <xdr:col>24</xdr:col>
      <xdr:colOff>76200</xdr:colOff>
      <xdr:row>39</xdr:row>
      <xdr:rowOff>15494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57421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xdr:rowOff>
    </xdr:from>
    <xdr:to>
      <xdr:col>20</xdr:col>
      <xdr:colOff>38100</xdr:colOff>
      <xdr:row>38</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xdr:rowOff>
    </xdr:from>
    <xdr:to>
      <xdr:col>15</xdr:col>
      <xdr:colOff>149225</xdr:colOff>
      <xdr:row>38</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103141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年度の物件費に係る経常収支比率は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、前年度と同数値となり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物価高騰を主な要因として、物件費に充当した経常一般財源額が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、経常一般財源総額の前年度増加率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より下回ったため、前年度と同数値となった。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155575</xdr:rowOff>
    </xdr:from>
    <xdr:to>
      <xdr:col>82</xdr:col>
      <xdr:colOff>107950</xdr:colOff>
      <xdr:row>18</xdr:row>
      <xdr:rowOff>155575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41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31750</xdr:rowOff>
    </xdr:from>
    <xdr:to>
      <xdr:col>78</xdr:col>
      <xdr:colOff>69850</xdr:colOff>
      <xdr:row>18</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178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136525</xdr:rowOff>
    </xdr:from>
    <xdr:to>
      <xdr:col>73</xdr:col>
      <xdr:colOff>180975</xdr:colOff>
      <xdr:row>18</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511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136525</xdr:rowOff>
    </xdr:from>
    <xdr:to>
      <xdr:col>69</xdr:col>
      <xdr:colOff>92075</xdr:colOff>
      <xdr:row>18</xdr:row>
      <xdr:rowOff>41275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511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104775</xdr:rowOff>
    </xdr:from>
    <xdr:to>
      <xdr:col>82</xdr:col>
      <xdr:colOff>158750</xdr:colOff>
      <xdr:row>19</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76852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104775</xdr:rowOff>
    </xdr:from>
    <xdr:to>
      <xdr:col>78</xdr:col>
      <xdr:colOff>120650</xdr:colOff>
      <xdr:row>19</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19702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77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152400</xdr:rowOff>
    </xdr:from>
    <xdr:to>
      <xdr:col>74</xdr:col>
      <xdr:colOff>31750</xdr:colOff>
      <xdr:row>18</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85725</xdr:rowOff>
    </xdr:from>
    <xdr:to>
      <xdr:col>69</xdr:col>
      <xdr:colOff>142875</xdr:colOff>
      <xdr:row>18</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161925</xdr:rowOff>
    </xdr:from>
    <xdr:to>
      <xdr:col>65</xdr:col>
      <xdr:colOff>53975</xdr:colOff>
      <xdr:row>18</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76852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年度の扶助費に係る経常収支比率は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歳入面で経常一般財源総額が増加したが、経常</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扶助費が増となったことにより、扶助費に充当した一般財源等額が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百万円増加したことで、比率が上昇した。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155575</xdr:rowOff>
    </xdr:from>
    <xdr:to>
      <xdr:col>24</xdr:col>
      <xdr:colOff>25400</xdr:colOff>
      <xdr:row>57</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75677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79375</xdr:rowOff>
    </xdr:from>
    <xdr:to>
      <xdr:col>19</xdr:col>
      <xdr:colOff>187325</xdr:colOff>
      <xdr:row>56</xdr:row>
      <xdr:rowOff>155575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805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79375</xdr:rowOff>
    </xdr:from>
    <xdr:to>
      <xdr:col>15</xdr:col>
      <xdr:colOff>98425</xdr:colOff>
      <xdr:row>56</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6805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136525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7282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104775</xdr:rowOff>
    </xdr:from>
    <xdr:to>
      <xdr:col>20</xdr:col>
      <xdr:colOff>38100</xdr:colOff>
      <xdr:row>57</xdr:row>
      <xdr:rowOff>34925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28575</xdr:rowOff>
    </xdr:from>
    <xdr:to>
      <xdr:col>15</xdr:col>
      <xdr:colOff>149225</xdr:colOff>
      <xdr:row>56</xdr:row>
      <xdr:rowOff>130175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114952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85725</xdr:rowOff>
    </xdr:from>
    <xdr:to>
      <xdr:col>6</xdr:col>
      <xdr:colOff>171450</xdr:colOff>
      <xdr:row>57</xdr:row>
      <xdr:rowOff>15875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7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年度のその他に係る経常収支比率は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その他に計上される主な経費は繰出金及び維持補修費である。介護保険特別会計繰出金等による繰出金の増、市道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除雪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委託料等による維持補修費の増により、経常的な支出が増加し、経常一般財源総額の前年度増加率以上に増加したため、比率が上昇した。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51562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967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5842</xdr:rowOff>
    </xdr:from>
    <xdr:to>
      <xdr:col>78</xdr:col>
      <xdr:colOff>69850</xdr:colOff>
      <xdr:row>57</xdr:row>
      <xdr:rowOff>24130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78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5842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51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14986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51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17289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1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126492</xdr:rowOff>
    </xdr:from>
    <xdr:to>
      <xdr:col>74</xdr:col>
      <xdr:colOff>31750</xdr:colOff>
      <xdr:row>57</xdr:row>
      <xdr:rowOff>56642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66819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135636</xdr:rowOff>
    </xdr:from>
    <xdr:to>
      <xdr:col>65</xdr:col>
      <xdr:colOff>53975</xdr:colOff>
      <xdr:row>57</xdr:row>
      <xdr:rowOff>65786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75963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年度の補助費等に係る経常収支比率は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ポイント上昇した。また、類似団体平均（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亘理名取共立衛生処理組合ごみ処理負担金の増などにより、補助費等支出に充当した一般財源等額が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百万円増加し、経常一般財源総額の前年度増加率以上に増加したため、比率が上昇した。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17272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84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75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3556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71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44704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711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年度の公債費に係る経常収支比率は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土地開発公社健全化計画普通財産取得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事業の元金償還終了などにより、公債費に充当した経常一般財源額が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百万円の減少となり、歳入面で経常一般財源総額が増加したことにより比率が減少した。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76</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419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78</xdr:row>
      <xdr:rowOff>5080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1953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78</xdr:row>
      <xdr:rowOff>5080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572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77</xdr:row>
      <xdr:rowOff>85089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572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33038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全ての経費について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、経常的な支出に充当した一般財源等額が増加し、経常一般財源総額の前年度増加率以上に増加したため、令和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年度の公債費以外に係る経常収支比率は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ポイント上昇した。類似団体（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％）に対しては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78</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8064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78994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80061"/>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113285</xdr:rowOff>
    </xdr:from>
    <xdr:to>
      <xdr:col>73</xdr:col>
      <xdr:colOff>180975</xdr:colOff>
      <xdr:row>76</xdr:row>
      <xdr:rowOff>149861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434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113285</xdr:rowOff>
    </xdr:from>
    <xdr:to>
      <xdr:col>69</xdr:col>
      <xdr:colOff>92075</xdr:colOff>
      <xdr:row>77</xdr:row>
      <xdr:rowOff>42418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43485"/>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62485</xdr:rowOff>
    </xdr:from>
    <xdr:to>
      <xdr:col>69</xdr:col>
      <xdr:colOff>142875</xdr:colOff>
      <xdr:row>76</xdr:row>
      <xdr:rowOff>164085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148862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37186</xdr:rowOff>
    </xdr:from>
    <xdr:to>
      <xdr:col>29</xdr:col>
      <xdr:colOff>127000</xdr:colOff>
      <xdr:row>19</xdr:row>
      <xdr:rowOff>113221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42361"/>
          <a:ext cx="647700" cy="76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113221</xdr:rowOff>
    </xdr:from>
    <xdr:to>
      <xdr:col>26</xdr:col>
      <xdr:colOff>50800</xdr:colOff>
      <xdr:row>19</xdr:row>
      <xdr:rowOff>139941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18396"/>
          <a:ext cx="698500" cy="26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137643</xdr:rowOff>
    </xdr:from>
    <xdr:to>
      <xdr:col>22</xdr:col>
      <xdr:colOff>114300</xdr:colOff>
      <xdr:row>19</xdr:row>
      <xdr:rowOff>139941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42818"/>
          <a:ext cx="698500" cy="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137643</xdr:rowOff>
    </xdr:from>
    <xdr:to>
      <xdr:col>18</xdr:col>
      <xdr:colOff>177800</xdr:colOff>
      <xdr:row>19</xdr:row>
      <xdr:rowOff>156731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2818"/>
          <a:ext cx="698500" cy="19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157836</xdr:rowOff>
    </xdr:from>
    <xdr:to>
      <xdr:col>29</xdr:col>
      <xdr:colOff>177800</xdr:colOff>
      <xdr:row>19</xdr:row>
      <xdr:rowOff>87986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91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129913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6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62421</xdr:rowOff>
    </xdr:from>
    <xdr:to>
      <xdr:col>26</xdr:col>
      <xdr:colOff>101600</xdr:colOff>
      <xdr:row>19</xdr:row>
      <xdr:rowOff>164021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67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148798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53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89141</xdr:rowOff>
    </xdr:from>
    <xdr:to>
      <xdr:col>22</xdr:col>
      <xdr:colOff>165100</xdr:colOff>
      <xdr:row>20</xdr:row>
      <xdr:rowOff>19291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4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4068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86843</xdr:rowOff>
    </xdr:from>
    <xdr:to>
      <xdr:col>19</xdr:col>
      <xdr:colOff>38100</xdr:colOff>
      <xdr:row>20</xdr:row>
      <xdr:rowOff>16993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2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1770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105931</xdr:rowOff>
    </xdr:from>
    <xdr:to>
      <xdr:col>15</xdr:col>
      <xdr:colOff>101600</xdr:colOff>
      <xdr:row>20</xdr:row>
      <xdr:rowOff>36081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1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20858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26253</xdr:rowOff>
    </xdr:from>
    <xdr:to>
      <xdr:col>29</xdr:col>
      <xdr:colOff>127000</xdr:colOff>
      <xdr:row>37</xdr:row>
      <xdr:rowOff>69654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50953"/>
          <a:ext cx="647700" cy="43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21517</xdr:rowOff>
    </xdr:from>
    <xdr:to>
      <xdr:col>26</xdr:col>
      <xdr:colOff>50800</xdr:colOff>
      <xdr:row>37</xdr:row>
      <xdr:rowOff>69654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46217"/>
          <a:ext cx="698500" cy="48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75598</xdr:rowOff>
    </xdr:from>
    <xdr:to>
      <xdr:col>22</xdr:col>
      <xdr:colOff>114300</xdr:colOff>
      <xdr:row>37</xdr:row>
      <xdr:rowOff>21517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28848"/>
          <a:ext cx="698500" cy="117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16390</xdr:rowOff>
    </xdr:from>
    <xdr:to>
      <xdr:col>18</xdr:col>
      <xdr:colOff>177800</xdr:colOff>
      <xdr:row>36</xdr:row>
      <xdr:rowOff>75598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69640"/>
          <a:ext cx="698500" cy="59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146903</xdr:rowOff>
    </xdr:from>
    <xdr:to>
      <xdr:col>29</xdr:col>
      <xdr:colOff>177800</xdr:colOff>
      <xdr:row>37</xdr:row>
      <xdr:rowOff>77053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00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118980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7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18854</xdr:rowOff>
    </xdr:from>
    <xdr:to>
      <xdr:col>26</xdr:col>
      <xdr:colOff>101600</xdr:colOff>
      <xdr:row>37</xdr:row>
      <xdr:rowOff>120454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43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105231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29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142167</xdr:rowOff>
    </xdr:from>
    <xdr:to>
      <xdr:col>22</xdr:col>
      <xdr:colOff>165100</xdr:colOff>
      <xdr:row>37</xdr:row>
      <xdr:rowOff>72317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95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57094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8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24798</xdr:rowOff>
    </xdr:from>
    <xdr:to>
      <xdr:col>19</xdr:col>
      <xdr:colOff>38100</xdr:colOff>
      <xdr:row>36</xdr:row>
      <xdr:rowOff>126398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78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111175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6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308490</xdr:rowOff>
    </xdr:from>
    <xdr:to>
      <xdr:col>15</xdr:col>
      <xdr:colOff>101600</xdr:colOff>
      <xdr:row>36</xdr:row>
      <xdr:rowOff>67190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18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51967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79,792
79,141
98.18
39,754,345
38,139,588
1,166,468
17,856,326
30,569,752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40945</xdr:rowOff>
    </xdr:from>
    <xdr:to>
      <xdr:col>24</xdr:col>
      <xdr:colOff>63500</xdr:colOff>
      <xdr:row>36</xdr:row>
      <xdr:rowOff>133283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13145"/>
          <a:ext cx="838200" cy="9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133283</xdr:rowOff>
    </xdr:from>
    <xdr:to>
      <xdr:col>19</xdr:col>
      <xdr:colOff>177800</xdr:colOff>
      <xdr:row>36</xdr:row>
      <xdr:rowOff>162462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5483"/>
          <a:ext cx="889000" cy="2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162184</xdr:rowOff>
    </xdr:from>
    <xdr:to>
      <xdr:col>15</xdr:col>
      <xdr:colOff>50800</xdr:colOff>
      <xdr:row>36</xdr:row>
      <xdr:rowOff>162462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34384"/>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162184</xdr:rowOff>
    </xdr:from>
    <xdr:to>
      <xdr:col>10</xdr:col>
      <xdr:colOff>114300</xdr:colOff>
      <xdr:row>37</xdr:row>
      <xdr:rowOff>61356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4384"/>
          <a:ext cx="889000" cy="7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161595</xdr:rowOff>
    </xdr:from>
    <xdr:to>
      <xdr:col>24</xdr:col>
      <xdr:colOff>114300</xdr:colOff>
      <xdr:row>36</xdr:row>
      <xdr:rowOff>91745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82483</xdr:rowOff>
    </xdr:from>
    <xdr:to>
      <xdr:col>20</xdr:col>
      <xdr:colOff>38100</xdr:colOff>
      <xdr:row>37</xdr:row>
      <xdr:rowOff>12633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29160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2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111662</xdr:rowOff>
    </xdr:from>
    <xdr:to>
      <xdr:col>15</xdr:col>
      <xdr:colOff>101600</xdr:colOff>
      <xdr:row>37</xdr:row>
      <xdr:rowOff>41812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8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58339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5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111384</xdr:rowOff>
    </xdr:from>
    <xdr:to>
      <xdr:col>10</xdr:col>
      <xdr:colOff>165100</xdr:colOff>
      <xdr:row>37</xdr:row>
      <xdr:rowOff>41534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58061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5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10556</xdr:rowOff>
    </xdr:from>
    <xdr:to>
      <xdr:col>6</xdr:col>
      <xdr:colOff>38100</xdr:colOff>
      <xdr:row>37</xdr:row>
      <xdr:rowOff>112156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103283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4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25344</xdr:rowOff>
    </xdr:from>
    <xdr:to>
      <xdr:col>24</xdr:col>
      <xdr:colOff>63500</xdr:colOff>
      <xdr:row>58</xdr:row>
      <xdr:rowOff>26765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969444"/>
          <a:ext cx="8382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25344</xdr:rowOff>
    </xdr:from>
    <xdr:to>
      <xdr:col>19</xdr:col>
      <xdr:colOff>177800</xdr:colOff>
      <xdr:row>58</xdr:row>
      <xdr:rowOff>34828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69444"/>
          <a:ext cx="889000" cy="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34828</xdr:rowOff>
    </xdr:from>
    <xdr:to>
      <xdr:col>15</xdr:col>
      <xdr:colOff>50800</xdr:colOff>
      <xdr:row>58</xdr:row>
      <xdr:rowOff>38966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78928"/>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7432</xdr:rowOff>
    </xdr:from>
    <xdr:to>
      <xdr:col>10</xdr:col>
      <xdr:colOff>114300</xdr:colOff>
      <xdr:row>58</xdr:row>
      <xdr:rowOff>38966</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951532"/>
          <a:ext cx="889000" cy="3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147415</xdr:rowOff>
    </xdr:from>
    <xdr:to>
      <xdr:col>24</xdr:col>
      <xdr:colOff>114300</xdr:colOff>
      <xdr:row>58</xdr:row>
      <xdr:rowOff>77565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2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106792</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145994</xdr:rowOff>
    </xdr:from>
    <xdr:to>
      <xdr:col>20</xdr:col>
      <xdr:colOff>38100</xdr:colOff>
      <xdr:row>58</xdr:row>
      <xdr:rowOff>76144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92671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9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155478</xdr:rowOff>
    </xdr:from>
    <xdr:to>
      <xdr:col>15</xdr:col>
      <xdr:colOff>101600</xdr:colOff>
      <xdr:row>58</xdr:row>
      <xdr:rowOff>85628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2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102155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70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159616</xdr:rowOff>
    </xdr:from>
    <xdr:to>
      <xdr:col>10</xdr:col>
      <xdr:colOff>165100</xdr:colOff>
      <xdr:row>58</xdr:row>
      <xdr:rowOff>89766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106293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0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128082</xdr:rowOff>
    </xdr:from>
    <xdr:to>
      <xdr:col>6</xdr:col>
      <xdr:colOff>38100</xdr:colOff>
      <xdr:row>58</xdr:row>
      <xdr:rowOff>58232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74759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7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86664</xdr:rowOff>
    </xdr:from>
    <xdr:to>
      <xdr:col>24</xdr:col>
      <xdr:colOff>63500</xdr:colOff>
      <xdr:row>77</xdr:row>
      <xdr:rowOff>122670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288314"/>
          <a:ext cx="838200" cy="3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122670</xdr:rowOff>
    </xdr:from>
    <xdr:to>
      <xdr:col>19</xdr:col>
      <xdr:colOff>177800</xdr:colOff>
      <xdr:row>77</xdr:row>
      <xdr:rowOff>144805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24320"/>
          <a:ext cx="8890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144805</xdr:rowOff>
    </xdr:from>
    <xdr:to>
      <xdr:col>15</xdr:col>
      <xdr:colOff>50800</xdr:colOff>
      <xdr:row>77</xdr:row>
      <xdr:rowOff>162407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346455"/>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162407</xdr:rowOff>
    </xdr:from>
    <xdr:to>
      <xdr:col>10</xdr:col>
      <xdr:colOff>114300</xdr:colOff>
      <xdr:row>77</xdr:row>
      <xdr:rowOff>169304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364057"/>
          <a:ext cx="889000"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35864</xdr:rowOff>
    </xdr:from>
    <xdr:to>
      <xdr:col>24</xdr:col>
      <xdr:colOff>114300</xdr:colOff>
      <xdr:row>77</xdr:row>
      <xdr:rowOff>137464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2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58741</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08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71870</xdr:rowOff>
    </xdr:from>
    <xdr:to>
      <xdr:col>20</xdr:col>
      <xdr:colOff>38100</xdr:colOff>
      <xdr:row>78</xdr:row>
      <xdr:rowOff>2020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18547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04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94005</xdr:rowOff>
    </xdr:from>
    <xdr:to>
      <xdr:col>15</xdr:col>
      <xdr:colOff>101600</xdr:colOff>
      <xdr:row>78</xdr:row>
      <xdr:rowOff>24155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2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40682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07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111607</xdr:rowOff>
    </xdr:from>
    <xdr:to>
      <xdr:col>10</xdr:col>
      <xdr:colOff>165100</xdr:colOff>
      <xdr:row>78</xdr:row>
      <xdr:rowOff>41757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1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58284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08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118504</xdr:rowOff>
    </xdr:from>
    <xdr:to>
      <xdr:col>6</xdr:col>
      <xdr:colOff>38100</xdr:colOff>
      <xdr:row>78</xdr:row>
      <xdr:rowOff>48654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2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65181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09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67473</xdr:rowOff>
    </xdr:from>
    <xdr:to>
      <xdr:col>24</xdr:col>
      <xdr:colOff>63500</xdr:colOff>
      <xdr:row>98</xdr:row>
      <xdr:rowOff>37537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9812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37537</xdr:rowOff>
    </xdr:from>
    <xdr:to>
      <xdr:col>19</xdr:col>
      <xdr:colOff>177800</xdr:colOff>
      <xdr:row>98</xdr:row>
      <xdr:rowOff>121979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839637"/>
          <a:ext cx="889000" cy="8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99423</xdr:rowOff>
    </xdr:from>
    <xdr:to>
      <xdr:col>15</xdr:col>
      <xdr:colOff>50800</xdr:colOff>
      <xdr:row>98</xdr:row>
      <xdr:rowOff>121979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30073"/>
          <a:ext cx="889000" cy="19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99423</xdr:rowOff>
    </xdr:from>
    <xdr:to>
      <xdr:col>10</xdr:col>
      <xdr:colOff>114300</xdr:colOff>
      <xdr:row>99</xdr:row>
      <xdr:rowOff>63184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30073"/>
          <a:ext cx="889000" cy="30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16673</xdr:rowOff>
    </xdr:from>
    <xdr:to>
      <xdr:col>24</xdr:col>
      <xdr:colOff>114300</xdr:colOff>
      <xdr:row>97</xdr:row>
      <xdr:rowOff>118273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4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166550</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2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158187</xdr:rowOff>
    </xdr:from>
    <xdr:to>
      <xdr:col>20</xdr:col>
      <xdr:colOff>38100</xdr:colOff>
      <xdr:row>98</xdr:row>
      <xdr:rowOff>88337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79464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81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71179</xdr:rowOff>
    </xdr:from>
    <xdr:to>
      <xdr:col>15</xdr:col>
      <xdr:colOff>101600</xdr:colOff>
      <xdr:row>99</xdr:row>
      <xdr:rowOff>1329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7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163906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6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48623</xdr:rowOff>
    </xdr:from>
    <xdr:to>
      <xdr:col>10</xdr:col>
      <xdr:colOff>165100</xdr:colOff>
      <xdr:row>97</xdr:row>
      <xdr:rowOff>150223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7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141350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7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12384</xdr:rowOff>
    </xdr:from>
    <xdr:to>
      <xdr:col>6</xdr:col>
      <xdr:colOff>38100</xdr:colOff>
      <xdr:row>99</xdr:row>
      <xdr:rowOff>113984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8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105111</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07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36297</xdr:rowOff>
    </xdr:from>
    <xdr:to>
      <xdr:col>55</xdr:col>
      <xdr:colOff>0</xdr:colOff>
      <xdr:row>37</xdr:row>
      <xdr:rowOff>67142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79947"/>
          <a:ext cx="838200" cy="3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30353</xdr:rowOff>
    </xdr:from>
    <xdr:to>
      <xdr:col>50</xdr:col>
      <xdr:colOff>114300</xdr:colOff>
      <xdr:row>37</xdr:row>
      <xdr:rowOff>36297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7400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85575</xdr:rowOff>
    </xdr:from>
    <xdr:to>
      <xdr:col>45</xdr:col>
      <xdr:colOff>177800</xdr:colOff>
      <xdr:row>37</xdr:row>
      <xdr:rowOff>30353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086325"/>
          <a:ext cx="889000" cy="2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71127</xdr:rowOff>
    </xdr:from>
    <xdr:to>
      <xdr:col>41</xdr:col>
      <xdr:colOff>50800</xdr:colOff>
      <xdr:row>35</xdr:row>
      <xdr:rowOff>85575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386077"/>
          <a:ext cx="889000" cy="70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16342</xdr:rowOff>
    </xdr:from>
    <xdr:to>
      <xdr:col>55</xdr:col>
      <xdr:colOff>50800</xdr:colOff>
      <xdr:row>37</xdr:row>
      <xdr:rowOff>117942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166219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3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156947</xdr:rowOff>
    </xdr:from>
    <xdr:to>
      <xdr:col>50</xdr:col>
      <xdr:colOff>165100</xdr:colOff>
      <xdr:row>37</xdr:row>
      <xdr:rowOff>87097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2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78224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151003</xdr:rowOff>
    </xdr:from>
    <xdr:to>
      <xdr:col>46</xdr:col>
      <xdr:colOff>38100</xdr:colOff>
      <xdr:row>37</xdr:row>
      <xdr:rowOff>81153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72280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34775</xdr:rowOff>
    </xdr:from>
    <xdr:to>
      <xdr:col>41</xdr:col>
      <xdr:colOff>101600</xdr:colOff>
      <xdr:row>35</xdr:row>
      <xdr:rowOff>136375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03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152902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81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20327</xdr:rowOff>
    </xdr:from>
    <xdr:to>
      <xdr:col>36</xdr:col>
      <xdr:colOff>165100</xdr:colOff>
      <xdr:row>31</xdr:row>
      <xdr:rowOff>121927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3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138454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11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165467</xdr:rowOff>
    </xdr:from>
    <xdr:to>
      <xdr:col>55</xdr:col>
      <xdr:colOff>0</xdr:colOff>
      <xdr:row>56</xdr:row>
      <xdr:rowOff>85479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423767"/>
          <a:ext cx="838200" cy="26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159109</xdr:rowOff>
    </xdr:from>
    <xdr:to>
      <xdr:col>50</xdr:col>
      <xdr:colOff>114300</xdr:colOff>
      <xdr:row>56</xdr:row>
      <xdr:rowOff>85479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88859"/>
          <a:ext cx="889000" cy="9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132342</xdr:rowOff>
    </xdr:from>
    <xdr:to>
      <xdr:col>45</xdr:col>
      <xdr:colOff>177800</xdr:colOff>
      <xdr:row>55</xdr:row>
      <xdr:rowOff>159109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62092"/>
          <a:ext cx="889000" cy="2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36264</xdr:rowOff>
    </xdr:from>
    <xdr:to>
      <xdr:col>41</xdr:col>
      <xdr:colOff>50800</xdr:colOff>
      <xdr:row>55</xdr:row>
      <xdr:rowOff>132342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123114"/>
          <a:ext cx="889000" cy="43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114667</xdr:rowOff>
    </xdr:from>
    <xdr:to>
      <xdr:col>55</xdr:col>
      <xdr:colOff>50800</xdr:colOff>
      <xdr:row>55</xdr:row>
      <xdr:rowOff>44817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37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137544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34679</xdr:rowOff>
    </xdr:from>
    <xdr:to>
      <xdr:col>50</xdr:col>
      <xdr:colOff>165100</xdr:colOff>
      <xdr:row>56</xdr:row>
      <xdr:rowOff>136279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3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152806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41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108309</xdr:rowOff>
    </xdr:from>
    <xdr:to>
      <xdr:col>46</xdr:col>
      <xdr:colOff>38100</xdr:colOff>
      <xdr:row>56</xdr:row>
      <xdr:rowOff>38459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3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54986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1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81542</xdr:rowOff>
    </xdr:from>
    <xdr:to>
      <xdr:col>41</xdr:col>
      <xdr:colOff>101600</xdr:colOff>
      <xdr:row>56</xdr:row>
      <xdr:rowOff>11692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28219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28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156914</xdr:rowOff>
    </xdr:from>
    <xdr:to>
      <xdr:col>36</xdr:col>
      <xdr:colOff>165100</xdr:colOff>
      <xdr:row>53</xdr:row>
      <xdr:rowOff>87064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0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103591</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884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118345</xdr:rowOff>
    </xdr:from>
    <xdr:to>
      <xdr:col>55</xdr:col>
      <xdr:colOff>0</xdr:colOff>
      <xdr:row>78</xdr:row>
      <xdr:rowOff>139928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91445"/>
          <a:ext cx="838200" cy="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111373</xdr:rowOff>
    </xdr:from>
    <xdr:to>
      <xdr:col>50</xdr:col>
      <xdr:colOff>114300</xdr:colOff>
      <xdr:row>78</xdr:row>
      <xdr:rowOff>139928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484473"/>
          <a:ext cx="889000" cy="2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70434</xdr:rowOff>
    </xdr:from>
    <xdr:to>
      <xdr:col>45</xdr:col>
      <xdr:colOff>177800</xdr:colOff>
      <xdr:row>78</xdr:row>
      <xdr:rowOff>111373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43534"/>
          <a:ext cx="889000" cy="4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113297</xdr:rowOff>
    </xdr:from>
    <xdr:to>
      <xdr:col>41</xdr:col>
      <xdr:colOff>50800</xdr:colOff>
      <xdr:row>78</xdr:row>
      <xdr:rowOff>70434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629147"/>
          <a:ext cx="889000" cy="81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67545</xdr:rowOff>
    </xdr:from>
    <xdr:to>
      <xdr:col>55</xdr:col>
      <xdr:colOff>50800</xdr:colOff>
      <xdr:row>78</xdr:row>
      <xdr:rowOff>169145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153922</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5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89128</xdr:rowOff>
    </xdr:from>
    <xdr:to>
      <xdr:col>50</xdr:col>
      <xdr:colOff>165100</xdr:colOff>
      <xdr:row>79</xdr:row>
      <xdr:rowOff>19278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6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10405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5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60573</xdr:rowOff>
    </xdr:from>
    <xdr:to>
      <xdr:col>46</xdr:col>
      <xdr:colOff>38100</xdr:colOff>
      <xdr:row>78</xdr:row>
      <xdr:rowOff>162173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153300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2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19634</xdr:rowOff>
    </xdr:from>
    <xdr:to>
      <xdr:col>41</xdr:col>
      <xdr:colOff>101600</xdr:colOff>
      <xdr:row>78</xdr:row>
      <xdr:rowOff>121234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112361</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62497</xdr:rowOff>
    </xdr:from>
    <xdr:to>
      <xdr:col>36</xdr:col>
      <xdr:colOff>165100</xdr:colOff>
      <xdr:row>73</xdr:row>
      <xdr:rowOff>164097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5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9174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35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14745</xdr:rowOff>
    </xdr:from>
    <xdr:to>
      <xdr:col>55</xdr:col>
      <xdr:colOff>0</xdr:colOff>
      <xdr:row>96</xdr:row>
      <xdr:rowOff>88467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473945"/>
          <a:ext cx="838200" cy="7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165646</xdr:rowOff>
    </xdr:from>
    <xdr:to>
      <xdr:col>50</xdr:col>
      <xdr:colOff>114300</xdr:colOff>
      <xdr:row>96</xdr:row>
      <xdr:rowOff>88467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453396"/>
          <a:ext cx="889000" cy="9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165646</xdr:rowOff>
    </xdr:from>
    <xdr:to>
      <xdr:col>45</xdr:col>
      <xdr:colOff>177800</xdr:colOff>
      <xdr:row>96</xdr:row>
      <xdr:rowOff>51727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53396"/>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51727</xdr:rowOff>
    </xdr:from>
    <xdr:to>
      <xdr:col>41</xdr:col>
      <xdr:colOff>50800</xdr:colOff>
      <xdr:row>96</xdr:row>
      <xdr:rowOff>171107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510927"/>
          <a:ext cx="889000" cy="1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135395</xdr:rowOff>
    </xdr:from>
    <xdr:to>
      <xdr:col>55</xdr:col>
      <xdr:colOff>50800</xdr:colOff>
      <xdr:row>96</xdr:row>
      <xdr:rowOff>65545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158272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7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37667</xdr:rowOff>
    </xdr:from>
    <xdr:to>
      <xdr:col>50</xdr:col>
      <xdr:colOff>165100</xdr:colOff>
      <xdr:row>96</xdr:row>
      <xdr:rowOff>139267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9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155794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7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114846</xdr:rowOff>
    </xdr:from>
    <xdr:to>
      <xdr:col>46</xdr:col>
      <xdr:colOff>38100</xdr:colOff>
      <xdr:row>96</xdr:row>
      <xdr:rowOff>44996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61523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927</xdr:rowOff>
    </xdr:from>
    <xdr:to>
      <xdr:col>41</xdr:col>
      <xdr:colOff>101600</xdr:colOff>
      <xdr:row>96</xdr:row>
      <xdr:rowOff>102527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4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120307</xdr:rowOff>
    </xdr:from>
    <xdr:to>
      <xdr:col>36</xdr:col>
      <xdr:colOff>165100</xdr:colOff>
      <xdr:row>97</xdr:row>
      <xdr:rowOff>50457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66984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35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92913</xdr:rowOff>
    </xdr:from>
    <xdr:to>
      <xdr:col>85</xdr:col>
      <xdr:colOff>127000</xdr:colOff>
      <xdr:row>39</xdr:row>
      <xdr:rowOff>93381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79463"/>
          <a:ext cx="8382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75681</xdr:rowOff>
    </xdr:from>
    <xdr:to>
      <xdr:col>81</xdr:col>
      <xdr:colOff>50800</xdr:colOff>
      <xdr:row>39</xdr:row>
      <xdr:rowOff>92913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62231"/>
          <a:ext cx="889000" cy="1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75681</xdr:rowOff>
    </xdr:from>
    <xdr:to>
      <xdr:col>76</xdr:col>
      <xdr:colOff>114300</xdr:colOff>
      <xdr:row>39</xdr:row>
      <xdr:rowOff>78620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62231"/>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44080</xdr:rowOff>
    </xdr:from>
    <xdr:to>
      <xdr:col>71</xdr:col>
      <xdr:colOff>177800</xdr:colOff>
      <xdr:row>39</xdr:row>
      <xdr:rowOff>78620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559180"/>
          <a:ext cx="889000" cy="20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42581</xdr:rowOff>
    </xdr:from>
    <xdr:to>
      <xdr:col>85</xdr:col>
      <xdr:colOff>177800</xdr:colOff>
      <xdr:row>39</xdr:row>
      <xdr:rowOff>144181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2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42113</xdr:rowOff>
    </xdr:from>
    <xdr:to>
      <xdr:col>81</xdr:col>
      <xdr:colOff>101600</xdr:colOff>
      <xdr:row>39</xdr:row>
      <xdr:rowOff>143713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2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134840</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1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24881</xdr:rowOff>
    </xdr:from>
    <xdr:to>
      <xdr:col>76</xdr:col>
      <xdr:colOff>165100</xdr:colOff>
      <xdr:row>39</xdr:row>
      <xdr:rowOff>126481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1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143008</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648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27820</xdr:rowOff>
    </xdr:from>
    <xdr:to>
      <xdr:col>72</xdr:col>
      <xdr:colOff>38100</xdr:colOff>
      <xdr:row>39</xdr:row>
      <xdr:rowOff>129420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145947</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48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164730</xdr:rowOff>
    </xdr:from>
    <xdr:to>
      <xdr:col>67</xdr:col>
      <xdr:colOff>101600</xdr:colOff>
      <xdr:row>38</xdr:row>
      <xdr:rowOff>94880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5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111407</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47111" y="62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137288</xdr:rowOff>
    </xdr:from>
    <xdr:to>
      <xdr:col>85</xdr:col>
      <xdr:colOff>127000</xdr:colOff>
      <xdr:row>76</xdr:row>
      <xdr:rowOff>158711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67488"/>
          <a:ext cx="838200" cy="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45555</xdr:rowOff>
    </xdr:from>
    <xdr:to>
      <xdr:col>81</xdr:col>
      <xdr:colOff>50800</xdr:colOff>
      <xdr:row>76</xdr:row>
      <xdr:rowOff>137288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075755"/>
          <a:ext cx="889000" cy="9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45555</xdr:rowOff>
    </xdr:from>
    <xdr:to>
      <xdr:col>76</xdr:col>
      <xdr:colOff>114300</xdr:colOff>
      <xdr:row>76</xdr:row>
      <xdr:rowOff>96698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075755"/>
          <a:ext cx="889000" cy="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27191</xdr:rowOff>
    </xdr:from>
    <xdr:to>
      <xdr:col>71</xdr:col>
      <xdr:colOff>177800</xdr:colOff>
      <xdr:row>76</xdr:row>
      <xdr:rowOff>96698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057391"/>
          <a:ext cx="889000" cy="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107911</xdr:rowOff>
    </xdr:from>
    <xdr:to>
      <xdr:col>85</xdr:col>
      <xdr:colOff>177800</xdr:colOff>
      <xdr:row>77</xdr:row>
      <xdr:rowOff>38061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3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86338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86488</xdr:rowOff>
    </xdr:from>
    <xdr:to>
      <xdr:col>81</xdr:col>
      <xdr:colOff>101600</xdr:colOff>
      <xdr:row>77</xdr:row>
      <xdr:rowOff>16638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7765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166205</xdr:rowOff>
    </xdr:from>
    <xdr:to>
      <xdr:col>76</xdr:col>
      <xdr:colOff>165100</xdr:colOff>
      <xdr:row>76</xdr:row>
      <xdr:rowOff>96355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2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112882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80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45898</xdr:rowOff>
    </xdr:from>
    <xdr:to>
      <xdr:col>72</xdr:col>
      <xdr:colOff>38100</xdr:colOff>
      <xdr:row>76</xdr:row>
      <xdr:rowOff>147498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7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164025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85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147841</xdr:rowOff>
    </xdr:from>
    <xdr:to>
      <xdr:col>67</xdr:col>
      <xdr:colOff>101600</xdr:colOff>
      <xdr:row>76</xdr:row>
      <xdr:rowOff>77991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94518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78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164892</xdr:rowOff>
    </xdr:from>
    <xdr:to>
      <xdr:col>85</xdr:col>
      <xdr:colOff>127000</xdr:colOff>
      <xdr:row>98</xdr:row>
      <xdr:rowOff>1059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95542"/>
          <a:ext cx="838200" cy="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1059</xdr:rowOff>
    </xdr:from>
    <xdr:to>
      <xdr:col>81</xdr:col>
      <xdr:colOff>50800</xdr:colOff>
      <xdr:row>98</xdr:row>
      <xdr:rowOff>15844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03159"/>
          <a:ext cx="889000" cy="1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33054</xdr:rowOff>
    </xdr:from>
    <xdr:to>
      <xdr:col>76</xdr:col>
      <xdr:colOff>114300</xdr:colOff>
      <xdr:row>98</xdr:row>
      <xdr:rowOff>15844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492254"/>
          <a:ext cx="889000" cy="3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33054</xdr:rowOff>
    </xdr:from>
    <xdr:to>
      <xdr:col>71</xdr:col>
      <xdr:colOff>177800</xdr:colOff>
      <xdr:row>97</xdr:row>
      <xdr:rowOff>27694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492254"/>
          <a:ext cx="889000" cy="16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114092</xdr:rowOff>
    </xdr:from>
    <xdr:to>
      <xdr:col>85</xdr:col>
      <xdr:colOff>177800</xdr:colOff>
      <xdr:row>98</xdr:row>
      <xdr:rowOff>44242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92519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121709</xdr:rowOff>
    </xdr:from>
    <xdr:to>
      <xdr:col>81</xdr:col>
      <xdr:colOff>101600</xdr:colOff>
      <xdr:row>98</xdr:row>
      <xdr:rowOff>51859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5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42986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4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136494</xdr:rowOff>
    </xdr:from>
    <xdr:to>
      <xdr:col>76</xdr:col>
      <xdr:colOff>165100</xdr:colOff>
      <xdr:row>98</xdr:row>
      <xdr:rowOff>66644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57771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153704</xdr:rowOff>
    </xdr:from>
    <xdr:to>
      <xdr:col>72</xdr:col>
      <xdr:colOff>38100</xdr:colOff>
      <xdr:row>96</xdr:row>
      <xdr:rowOff>83854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44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100381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2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148344</xdr:rowOff>
    </xdr:from>
    <xdr:to>
      <xdr:col>67</xdr:col>
      <xdr:colOff>101600</xdr:colOff>
      <xdr:row>97</xdr:row>
      <xdr:rowOff>78494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95021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38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158115</xdr:rowOff>
    </xdr:from>
    <xdr:to>
      <xdr:col>116</xdr:col>
      <xdr:colOff>63500</xdr:colOff>
      <xdr:row>37</xdr:row>
      <xdr:rowOff>159131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501765"/>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140970</xdr:rowOff>
    </xdr:from>
    <xdr:to>
      <xdr:col>111</xdr:col>
      <xdr:colOff>177800</xdr:colOff>
      <xdr:row>37</xdr:row>
      <xdr:rowOff>159131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484620"/>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140970</xdr:rowOff>
    </xdr:from>
    <xdr:to>
      <xdr:col>107</xdr:col>
      <xdr:colOff>50800</xdr:colOff>
      <xdr:row>37</xdr:row>
      <xdr:rowOff>156972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4846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156972</xdr:rowOff>
    </xdr:from>
    <xdr:to>
      <xdr:col>102</xdr:col>
      <xdr:colOff>114300</xdr:colOff>
      <xdr:row>37</xdr:row>
      <xdr:rowOff>164465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500622"/>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130192</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108331</xdr:rowOff>
    </xdr:from>
    <xdr:to>
      <xdr:col>112</xdr:col>
      <xdr:colOff>38100</xdr:colOff>
      <xdr:row>38</xdr:row>
      <xdr:rowOff>38481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55008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22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90170</xdr:rowOff>
    </xdr:from>
    <xdr:to>
      <xdr:col>107</xdr:col>
      <xdr:colOff>101600</xdr:colOff>
      <xdr:row>38</xdr:row>
      <xdr:rowOff>20320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36847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106172</xdr:rowOff>
    </xdr:from>
    <xdr:to>
      <xdr:col>102</xdr:col>
      <xdr:colOff>165100</xdr:colOff>
      <xdr:row>38</xdr:row>
      <xdr:rowOff>36322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52849</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113665</xdr:rowOff>
    </xdr:from>
    <xdr:to>
      <xdr:col>98</xdr:col>
      <xdr:colOff>38100</xdr:colOff>
      <xdr:row>38</xdr:row>
      <xdr:rowOff>43815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60342</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23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50798</xdr:rowOff>
    </xdr:from>
    <xdr:to>
      <xdr:col>116</xdr:col>
      <xdr:colOff>63500</xdr:colOff>
      <xdr:row>58</xdr:row>
      <xdr:rowOff>50889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94898"/>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50706</xdr:rowOff>
    </xdr:from>
    <xdr:to>
      <xdr:col>111</xdr:col>
      <xdr:colOff>177800</xdr:colOff>
      <xdr:row>58</xdr:row>
      <xdr:rowOff>50798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99480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50569</xdr:rowOff>
    </xdr:from>
    <xdr:to>
      <xdr:col>107</xdr:col>
      <xdr:colOff>50800</xdr:colOff>
      <xdr:row>58</xdr:row>
      <xdr:rowOff>50706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94669"/>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50569</xdr:rowOff>
    </xdr:from>
    <xdr:to>
      <xdr:col>102</xdr:col>
      <xdr:colOff>114300</xdr:colOff>
      <xdr:row>58</xdr:row>
      <xdr:rowOff>50729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94669"/>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xdr:rowOff>
    </xdr:from>
    <xdr:to>
      <xdr:col>116</xdr:col>
      <xdr:colOff>114300</xdr:colOff>
      <xdr:row>58</xdr:row>
      <xdr:rowOff>101689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4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130916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3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171448</xdr:rowOff>
    </xdr:from>
    <xdr:to>
      <xdr:col>112</xdr:col>
      <xdr:colOff>38100</xdr:colOff>
      <xdr:row>58</xdr:row>
      <xdr:rowOff>101598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4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118125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71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171356</xdr:rowOff>
    </xdr:from>
    <xdr:to>
      <xdr:col>107</xdr:col>
      <xdr:colOff>101600</xdr:colOff>
      <xdr:row>58</xdr:row>
      <xdr:rowOff>101506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118033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1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171219</xdr:rowOff>
    </xdr:from>
    <xdr:to>
      <xdr:col>102</xdr:col>
      <xdr:colOff>165100</xdr:colOff>
      <xdr:row>58</xdr:row>
      <xdr:rowOff>101369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117896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1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171379</xdr:rowOff>
    </xdr:from>
    <xdr:to>
      <xdr:col>98</xdr:col>
      <xdr:colOff>38100</xdr:colOff>
      <xdr:row>58</xdr:row>
      <xdr:rowOff>101529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118056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71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23076</xdr:rowOff>
    </xdr:from>
    <xdr:to>
      <xdr:col>116</xdr:col>
      <xdr:colOff>63500</xdr:colOff>
      <xdr:row>77</xdr:row>
      <xdr:rowOff>92723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053276"/>
          <a:ext cx="838200" cy="24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23076</xdr:rowOff>
    </xdr:from>
    <xdr:to>
      <xdr:col>111</xdr:col>
      <xdr:colOff>177800</xdr:colOff>
      <xdr:row>77</xdr:row>
      <xdr:rowOff>41669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053276"/>
          <a:ext cx="889000" cy="19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41669</xdr:rowOff>
    </xdr:from>
    <xdr:to>
      <xdr:col>107</xdr:col>
      <xdr:colOff>50800</xdr:colOff>
      <xdr:row>77</xdr:row>
      <xdr:rowOff>127622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43319"/>
          <a:ext cx="889000" cy="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127622</xdr:rowOff>
    </xdr:from>
    <xdr:to>
      <xdr:col>102</xdr:col>
      <xdr:colOff>114300</xdr:colOff>
      <xdr:row>77</xdr:row>
      <xdr:rowOff>151816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29272"/>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41923</xdr:rowOff>
    </xdr:from>
    <xdr:to>
      <xdr:col>116</xdr:col>
      <xdr:colOff>114300</xdr:colOff>
      <xdr:row>77</xdr:row>
      <xdr:rowOff>143523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2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20350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22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143726</xdr:rowOff>
    </xdr:from>
    <xdr:to>
      <xdr:col>112</xdr:col>
      <xdr:colOff>38100</xdr:colOff>
      <xdr:row>76</xdr:row>
      <xdr:rowOff>73876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65003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9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162319</xdr:rowOff>
    </xdr:from>
    <xdr:to>
      <xdr:col>107</xdr:col>
      <xdr:colOff>101600</xdr:colOff>
      <xdr:row>77</xdr:row>
      <xdr:rowOff>92469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83596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8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76822</xdr:rowOff>
    </xdr:from>
    <xdr:to>
      <xdr:col>102</xdr:col>
      <xdr:colOff>165100</xdr:colOff>
      <xdr:row>78</xdr:row>
      <xdr:rowOff>6972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7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169549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7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101016</xdr:rowOff>
    </xdr:from>
    <xdr:to>
      <xdr:col>98</xdr:col>
      <xdr:colOff>38100</xdr:colOff>
      <xdr:row>78</xdr:row>
      <xdr:rowOff>31166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0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22293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9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477,988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円／人となり、昨年度の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445,940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32,048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主な要因は国の施策に伴う各種物価高騰対策給付金の増などにより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扶助費が一人当たり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124,385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人となり、前年度の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111,385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人から増加したことや、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仙台赤十字病院・県立がんセンター用地取得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72,633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人となり、前年度の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48,481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人から増加となったものである。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79,792
79,141
98.18
39,754,345
38,139,588
1,166,468
17,856,326
30,569,752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160274</xdr:rowOff>
    </xdr:from>
    <xdr:to>
      <xdr:col>24</xdr:col>
      <xdr:colOff>63500</xdr:colOff>
      <xdr:row>36</xdr:row>
      <xdr:rowOff>7569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61024"/>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7569</xdr:rowOff>
    </xdr:from>
    <xdr:to>
      <xdr:col>19</xdr:col>
      <xdr:colOff>177800</xdr:colOff>
      <xdr:row>36</xdr:row>
      <xdr:rowOff>14884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7976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14884</xdr:rowOff>
    </xdr:from>
    <xdr:to>
      <xdr:col>15</xdr:col>
      <xdr:colOff>50800</xdr:colOff>
      <xdr:row>36</xdr:row>
      <xdr:rowOff>19914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87084"/>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19914</xdr:rowOff>
    </xdr:from>
    <xdr:to>
      <xdr:col>10</xdr:col>
      <xdr:colOff>114300</xdr:colOff>
      <xdr:row>36</xdr:row>
      <xdr:rowOff>20371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921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109474</xdr:rowOff>
    </xdr:from>
    <xdr:to>
      <xdr:col>24</xdr:col>
      <xdr:colOff>114300</xdr:colOff>
      <xdr:row>36</xdr:row>
      <xdr:rowOff>39624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87901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8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128219</xdr:rowOff>
    </xdr:from>
    <xdr:to>
      <xdr:col>20</xdr:col>
      <xdr:colOff>38100</xdr:colOff>
      <xdr:row>36</xdr:row>
      <xdr:rowOff>58369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49496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2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135534</xdr:rowOff>
    </xdr:from>
    <xdr:to>
      <xdr:col>15</xdr:col>
      <xdr:colOff>101600</xdr:colOff>
      <xdr:row>36</xdr:row>
      <xdr:rowOff>65684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56811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2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140564</xdr:rowOff>
    </xdr:from>
    <xdr:to>
      <xdr:col>10</xdr:col>
      <xdr:colOff>165100</xdr:colOff>
      <xdr:row>36</xdr:row>
      <xdr:rowOff>70714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61841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3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141021</xdr:rowOff>
    </xdr:from>
    <xdr:to>
      <xdr:col>6</xdr:col>
      <xdr:colOff>38100</xdr:colOff>
      <xdr:row>36</xdr:row>
      <xdr:rowOff>71171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62298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99597</xdr:rowOff>
    </xdr:from>
    <xdr:to>
      <xdr:col>24</xdr:col>
      <xdr:colOff>63500</xdr:colOff>
      <xdr:row>57</xdr:row>
      <xdr:rowOff>127996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72247"/>
          <a:ext cx="838200" cy="2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127996</xdr:rowOff>
    </xdr:from>
    <xdr:to>
      <xdr:col>19</xdr:col>
      <xdr:colOff>177800</xdr:colOff>
      <xdr:row>57</xdr:row>
      <xdr:rowOff>160640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00646"/>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18470</xdr:rowOff>
    </xdr:from>
    <xdr:to>
      <xdr:col>15</xdr:col>
      <xdr:colOff>50800</xdr:colOff>
      <xdr:row>57</xdr:row>
      <xdr:rowOff>160640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19670"/>
          <a:ext cx="889000" cy="31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6256</xdr:rowOff>
    </xdr:from>
    <xdr:to>
      <xdr:col>10</xdr:col>
      <xdr:colOff>114300</xdr:colOff>
      <xdr:row>56</xdr:row>
      <xdr:rowOff>18470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93106"/>
          <a:ext cx="889000" cy="52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48797</xdr:rowOff>
    </xdr:from>
    <xdr:to>
      <xdr:col>24</xdr:col>
      <xdr:colOff>114300</xdr:colOff>
      <xdr:row>57</xdr:row>
      <xdr:rowOff>150397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27224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77196</xdr:rowOff>
    </xdr:from>
    <xdr:to>
      <xdr:col>20</xdr:col>
      <xdr:colOff>38100</xdr:colOff>
      <xdr:row>58</xdr:row>
      <xdr:rowOff>7346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169923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109840</xdr:rowOff>
    </xdr:from>
    <xdr:to>
      <xdr:col>15</xdr:col>
      <xdr:colOff>101600</xdr:colOff>
      <xdr:row>58</xdr:row>
      <xdr:rowOff>39990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31117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139120</xdr:rowOff>
    </xdr:from>
    <xdr:to>
      <xdr:col>10</xdr:col>
      <xdr:colOff>165100</xdr:colOff>
      <xdr:row>56</xdr:row>
      <xdr:rowOff>69270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6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85797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4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126906</xdr:rowOff>
    </xdr:from>
    <xdr:to>
      <xdr:col>6</xdr:col>
      <xdr:colOff>38100</xdr:colOff>
      <xdr:row>53</xdr:row>
      <xdr:rowOff>57056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4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73583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17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10526</xdr:rowOff>
    </xdr:from>
    <xdr:to>
      <xdr:col>24</xdr:col>
      <xdr:colOff>63500</xdr:colOff>
      <xdr:row>76</xdr:row>
      <xdr:rowOff>76789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0726"/>
          <a:ext cx="838200" cy="6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76789</xdr:rowOff>
    </xdr:from>
    <xdr:to>
      <xdr:col>19</xdr:col>
      <xdr:colOff>177800</xdr:colOff>
      <xdr:row>76</xdr:row>
      <xdr:rowOff>168793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06989"/>
          <a:ext cx="889000" cy="9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79022</xdr:rowOff>
    </xdr:from>
    <xdr:to>
      <xdr:col>15</xdr:col>
      <xdr:colOff>50800</xdr:colOff>
      <xdr:row>76</xdr:row>
      <xdr:rowOff>168793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09222"/>
          <a:ext cx="889000" cy="8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79022</xdr:rowOff>
    </xdr:from>
    <xdr:to>
      <xdr:col>10</xdr:col>
      <xdr:colOff>114300</xdr:colOff>
      <xdr:row>77</xdr:row>
      <xdr:rowOff>125177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09222"/>
          <a:ext cx="889000" cy="21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131176</xdr:rowOff>
    </xdr:from>
    <xdr:to>
      <xdr:col>24</xdr:col>
      <xdr:colOff>114300</xdr:colOff>
      <xdr:row>76</xdr:row>
      <xdr:rowOff>61326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109603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6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25989</xdr:rowOff>
    </xdr:from>
    <xdr:to>
      <xdr:col>20</xdr:col>
      <xdr:colOff>38100</xdr:colOff>
      <xdr:row>76</xdr:row>
      <xdr:rowOff>127589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5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118716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4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117993</xdr:rowOff>
    </xdr:from>
    <xdr:to>
      <xdr:col>15</xdr:col>
      <xdr:colOff>101600</xdr:colOff>
      <xdr:row>77</xdr:row>
      <xdr:rowOff>48143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39270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4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28222</xdr:rowOff>
    </xdr:from>
    <xdr:to>
      <xdr:col>10</xdr:col>
      <xdr:colOff>165100</xdr:colOff>
      <xdr:row>76</xdr:row>
      <xdr:rowOff>129822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120949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5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74377</xdr:rowOff>
    </xdr:from>
    <xdr:to>
      <xdr:col>6</xdr:col>
      <xdr:colOff>38100</xdr:colOff>
      <xdr:row>78</xdr:row>
      <xdr:rowOff>4527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167104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92140</xdr:rowOff>
    </xdr:from>
    <xdr:to>
      <xdr:col>24</xdr:col>
      <xdr:colOff>63500</xdr:colOff>
      <xdr:row>98</xdr:row>
      <xdr:rowOff>93774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94240"/>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71059</xdr:rowOff>
    </xdr:from>
    <xdr:to>
      <xdr:col>19</xdr:col>
      <xdr:colOff>177800</xdr:colOff>
      <xdr:row>98</xdr:row>
      <xdr:rowOff>92140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73159"/>
          <a:ext cx="889000" cy="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71059</xdr:rowOff>
    </xdr:from>
    <xdr:to>
      <xdr:col>15</xdr:col>
      <xdr:colOff>50800</xdr:colOff>
      <xdr:row>98</xdr:row>
      <xdr:rowOff>76324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73159"/>
          <a:ext cx="889000" cy="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76324</xdr:rowOff>
    </xdr:from>
    <xdr:to>
      <xdr:col>10</xdr:col>
      <xdr:colOff>114300</xdr:colOff>
      <xdr:row>98</xdr:row>
      <xdr:rowOff>82524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78424"/>
          <a:ext cx="889000" cy="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42974</xdr:rowOff>
    </xdr:from>
    <xdr:to>
      <xdr:col>24</xdr:col>
      <xdr:colOff>114300</xdr:colOff>
      <xdr:row>98</xdr:row>
      <xdr:rowOff>144574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4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41340</xdr:rowOff>
    </xdr:from>
    <xdr:to>
      <xdr:col>20</xdr:col>
      <xdr:colOff>38100</xdr:colOff>
      <xdr:row>98</xdr:row>
      <xdr:rowOff>142940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134067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20259</xdr:rowOff>
    </xdr:from>
    <xdr:to>
      <xdr:col>15</xdr:col>
      <xdr:colOff>101600</xdr:colOff>
      <xdr:row>98</xdr:row>
      <xdr:rowOff>121859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2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112986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25524</xdr:rowOff>
    </xdr:from>
    <xdr:to>
      <xdr:col>10</xdr:col>
      <xdr:colOff>165100</xdr:colOff>
      <xdr:row>98</xdr:row>
      <xdr:rowOff>127124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118251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2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31724</xdr:rowOff>
    </xdr:from>
    <xdr:to>
      <xdr:col>6</xdr:col>
      <xdr:colOff>38100</xdr:colOff>
      <xdr:row>98</xdr:row>
      <xdr:rowOff>133324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124451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2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170180</xdr:rowOff>
    </xdr:from>
    <xdr:to>
      <xdr:col>55</xdr:col>
      <xdr:colOff>0</xdr:colOff>
      <xdr:row>38</xdr:row>
      <xdr:rowOff>170942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8528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168402</xdr:rowOff>
    </xdr:from>
    <xdr:to>
      <xdr:col>50</xdr:col>
      <xdr:colOff>114300</xdr:colOff>
      <xdr:row>38</xdr:row>
      <xdr:rowOff>170180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83502"/>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165227</xdr:rowOff>
    </xdr:from>
    <xdr:to>
      <xdr:col>45</xdr:col>
      <xdr:colOff>177800</xdr:colOff>
      <xdr:row>38</xdr:row>
      <xdr:rowOff>168402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80327"/>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165227</xdr:rowOff>
    </xdr:from>
    <xdr:to>
      <xdr:col>41</xdr:col>
      <xdr:colOff>50800</xdr:colOff>
      <xdr:row>39</xdr:row>
      <xdr:rowOff>2794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80327"/>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120142</xdr:rowOff>
    </xdr:from>
    <xdr:to>
      <xdr:col>55</xdr:col>
      <xdr:colOff>50800</xdr:colOff>
      <xdr:row>39</xdr:row>
      <xdr:rowOff>50292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119380</xdr:rowOff>
    </xdr:from>
    <xdr:to>
      <xdr:col>50</xdr:col>
      <xdr:colOff>165100</xdr:colOff>
      <xdr:row>39</xdr:row>
      <xdr:rowOff>49530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40657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2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117602</xdr:rowOff>
    </xdr:from>
    <xdr:to>
      <xdr:col>46</xdr:col>
      <xdr:colOff>38100</xdr:colOff>
      <xdr:row>39</xdr:row>
      <xdr:rowOff>47752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3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38879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25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114427</xdr:rowOff>
    </xdr:from>
    <xdr:to>
      <xdr:col>41</xdr:col>
      <xdr:colOff>101600</xdr:colOff>
      <xdr:row>39</xdr:row>
      <xdr:rowOff>44577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35704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123444</xdr:rowOff>
    </xdr:from>
    <xdr:to>
      <xdr:col>36</xdr:col>
      <xdr:colOff>165100</xdr:colOff>
      <xdr:row>39</xdr:row>
      <xdr:rowOff>53594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44721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116497</xdr:rowOff>
    </xdr:from>
    <xdr:to>
      <xdr:col>55</xdr:col>
      <xdr:colOff>0</xdr:colOff>
      <xdr:row>57</xdr:row>
      <xdr:rowOff>123127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89147"/>
          <a:ext cx="8382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108458</xdr:rowOff>
    </xdr:from>
    <xdr:to>
      <xdr:col>50</xdr:col>
      <xdr:colOff>114300</xdr:colOff>
      <xdr:row>57</xdr:row>
      <xdr:rowOff>123127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81108"/>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108458</xdr:rowOff>
    </xdr:from>
    <xdr:to>
      <xdr:col>45</xdr:col>
      <xdr:colOff>177800</xdr:colOff>
      <xdr:row>57</xdr:row>
      <xdr:rowOff>118897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81108"/>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91884</xdr:rowOff>
    </xdr:from>
    <xdr:to>
      <xdr:col>41</xdr:col>
      <xdr:colOff>50800</xdr:colOff>
      <xdr:row>57</xdr:row>
      <xdr:rowOff>118897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693084"/>
          <a:ext cx="889000" cy="19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65697</xdr:rowOff>
    </xdr:from>
    <xdr:to>
      <xdr:col>55</xdr:col>
      <xdr:colOff>50800</xdr:colOff>
      <xdr:row>57</xdr:row>
      <xdr:rowOff>167297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3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88574</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8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72327</xdr:rowOff>
    </xdr:from>
    <xdr:to>
      <xdr:col>50</xdr:col>
      <xdr:colOff>165100</xdr:colOff>
      <xdr:row>58</xdr:row>
      <xdr:rowOff>2477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4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19004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62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57658</xdr:rowOff>
    </xdr:from>
    <xdr:to>
      <xdr:col>46</xdr:col>
      <xdr:colOff>38100</xdr:colOff>
      <xdr:row>57</xdr:row>
      <xdr:rowOff>159258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3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4335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60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68097</xdr:rowOff>
    </xdr:from>
    <xdr:to>
      <xdr:col>41</xdr:col>
      <xdr:colOff>101600</xdr:colOff>
      <xdr:row>57</xdr:row>
      <xdr:rowOff>169697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4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14774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61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41084</xdr:rowOff>
    </xdr:from>
    <xdr:to>
      <xdr:col>36</xdr:col>
      <xdr:colOff>165100</xdr:colOff>
      <xdr:row>56</xdr:row>
      <xdr:rowOff>142684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4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159211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4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50355</xdr:rowOff>
    </xdr:from>
    <xdr:to>
      <xdr:col>55</xdr:col>
      <xdr:colOff>0</xdr:colOff>
      <xdr:row>77</xdr:row>
      <xdr:rowOff>2236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080555"/>
          <a:ext cx="838200" cy="1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78283</xdr:rowOff>
    </xdr:from>
    <xdr:to>
      <xdr:col>50</xdr:col>
      <xdr:colOff>114300</xdr:colOff>
      <xdr:row>76</xdr:row>
      <xdr:rowOff>50355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937033"/>
          <a:ext cx="889000" cy="14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49137</xdr:rowOff>
    </xdr:from>
    <xdr:to>
      <xdr:col>45</xdr:col>
      <xdr:colOff>177800</xdr:colOff>
      <xdr:row>75</xdr:row>
      <xdr:rowOff>78283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564987"/>
          <a:ext cx="889000" cy="37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49137</xdr:rowOff>
    </xdr:from>
    <xdr:to>
      <xdr:col>41</xdr:col>
      <xdr:colOff>50800</xdr:colOff>
      <xdr:row>74</xdr:row>
      <xdr:rowOff>43726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564987"/>
          <a:ext cx="889000" cy="16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122886</xdr:rowOff>
    </xdr:from>
    <xdr:to>
      <xdr:col>55</xdr:col>
      <xdr:colOff>50800</xdr:colOff>
      <xdr:row>77</xdr:row>
      <xdr:rowOff>53036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145763</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171005</xdr:rowOff>
    </xdr:from>
    <xdr:to>
      <xdr:col>50</xdr:col>
      <xdr:colOff>165100</xdr:colOff>
      <xdr:row>76</xdr:row>
      <xdr:rowOff>101155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0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117683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8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27483</xdr:rowOff>
    </xdr:from>
    <xdr:to>
      <xdr:col>46</xdr:col>
      <xdr:colOff>38100</xdr:colOff>
      <xdr:row>75</xdr:row>
      <xdr:rowOff>129083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88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145610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66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169787</xdr:rowOff>
    </xdr:from>
    <xdr:to>
      <xdr:col>41</xdr:col>
      <xdr:colOff>101600</xdr:colOff>
      <xdr:row>73</xdr:row>
      <xdr:rowOff>99937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51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116464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28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164376</xdr:rowOff>
    </xdr:from>
    <xdr:to>
      <xdr:col>36</xdr:col>
      <xdr:colOff>165100</xdr:colOff>
      <xdr:row>74</xdr:row>
      <xdr:rowOff>94526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68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111053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45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24385</xdr:rowOff>
    </xdr:from>
    <xdr:to>
      <xdr:col>54</xdr:col>
      <xdr:colOff>189865</xdr:colOff>
      <xdr:row>98</xdr:row>
      <xdr:rowOff>2172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797785"/>
          <a:ext cx="1270" cy="1006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5999</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0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2172</xdr:rowOff>
    </xdr:from>
    <xdr:to>
      <xdr:col>55</xdr:col>
      <xdr:colOff>88900</xdr:colOff>
      <xdr:row>98</xdr:row>
      <xdr:rowOff>2172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142512</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57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24385</xdr:rowOff>
    </xdr:from>
    <xdr:to>
      <xdr:col>55</xdr:col>
      <xdr:colOff>88900</xdr:colOff>
      <xdr:row>92</xdr:row>
      <xdr:rowOff>24385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7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83223</xdr:rowOff>
    </xdr:from>
    <xdr:to>
      <xdr:col>55</xdr:col>
      <xdr:colOff>0</xdr:colOff>
      <xdr:row>95</xdr:row>
      <xdr:rowOff>32893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199523"/>
          <a:ext cx="838200" cy="1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123969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1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145542</xdr:rowOff>
    </xdr:from>
    <xdr:to>
      <xdr:col>55</xdr:col>
      <xdr:colOff>50800</xdr:colOff>
      <xdr:row>96</xdr:row>
      <xdr:rowOff>75692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43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46813</xdr:rowOff>
    </xdr:from>
    <xdr:to>
      <xdr:col>50</xdr:col>
      <xdr:colOff>114300</xdr:colOff>
      <xdr:row>94</xdr:row>
      <xdr:rowOff>83223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163113"/>
          <a:ext cx="889000" cy="3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162192</xdr:rowOff>
    </xdr:from>
    <xdr:to>
      <xdr:col>50</xdr:col>
      <xdr:colOff>165100</xdr:colOff>
      <xdr:row>96</xdr:row>
      <xdr:rowOff>92342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4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83469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4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89458</xdr:rowOff>
    </xdr:from>
    <xdr:to>
      <xdr:col>45</xdr:col>
      <xdr:colOff>177800</xdr:colOff>
      <xdr:row>94</xdr:row>
      <xdr:rowOff>46813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5862858"/>
          <a:ext cx="889000" cy="30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160376</xdr:rowOff>
    </xdr:from>
    <xdr:to>
      <xdr:col>46</xdr:col>
      <xdr:colOff>38100</xdr:colOff>
      <xdr:row>96</xdr:row>
      <xdr:rowOff>90526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81653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20244</xdr:rowOff>
    </xdr:from>
    <xdr:to>
      <xdr:col>41</xdr:col>
      <xdr:colOff>50800</xdr:colOff>
      <xdr:row>92</xdr:row>
      <xdr:rowOff>89458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5450744"/>
          <a:ext cx="889000" cy="41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166763</xdr:rowOff>
    </xdr:from>
    <xdr:to>
      <xdr:col>41</xdr:col>
      <xdr:colOff>101600</xdr:colOff>
      <xdr:row>96</xdr:row>
      <xdr:rowOff>96913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88040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4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14884</xdr:rowOff>
    </xdr:from>
    <xdr:to>
      <xdr:col>36</xdr:col>
      <xdr:colOff>165100</xdr:colOff>
      <xdr:row>96</xdr:row>
      <xdr:rowOff>116484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107611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153543</xdr:rowOff>
    </xdr:from>
    <xdr:to>
      <xdr:col>55</xdr:col>
      <xdr:colOff>50800</xdr:colOff>
      <xdr:row>95</xdr:row>
      <xdr:rowOff>83693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26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4970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12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32423</xdr:rowOff>
    </xdr:from>
    <xdr:to>
      <xdr:col>50</xdr:col>
      <xdr:colOff>165100</xdr:colOff>
      <xdr:row>94</xdr:row>
      <xdr:rowOff>134023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14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150550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592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167463</xdr:rowOff>
    </xdr:from>
    <xdr:to>
      <xdr:col>46</xdr:col>
      <xdr:colOff>38100</xdr:colOff>
      <xdr:row>94</xdr:row>
      <xdr:rowOff>97613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1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114140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588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38658</xdr:rowOff>
    </xdr:from>
    <xdr:to>
      <xdr:col>41</xdr:col>
      <xdr:colOff>101600</xdr:colOff>
      <xdr:row>92</xdr:row>
      <xdr:rowOff>140258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58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156785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55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140894</xdr:rowOff>
    </xdr:from>
    <xdr:to>
      <xdr:col>36</xdr:col>
      <xdr:colOff>165100</xdr:colOff>
      <xdr:row>90</xdr:row>
      <xdr:rowOff>71044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53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87571</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517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99714</xdr:rowOff>
    </xdr:from>
    <xdr:to>
      <xdr:col>85</xdr:col>
      <xdr:colOff>127000</xdr:colOff>
      <xdr:row>37</xdr:row>
      <xdr:rowOff>100076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71914"/>
          <a:ext cx="838200" cy="17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91827</xdr:rowOff>
    </xdr:from>
    <xdr:to>
      <xdr:col>81</xdr:col>
      <xdr:colOff>50800</xdr:colOff>
      <xdr:row>37</xdr:row>
      <xdr:rowOff>100076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435477"/>
          <a:ext cx="8890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91827</xdr:rowOff>
    </xdr:from>
    <xdr:to>
      <xdr:col>76</xdr:col>
      <xdr:colOff>114300</xdr:colOff>
      <xdr:row>37</xdr:row>
      <xdr:rowOff>124670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35477"/>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110039</xdr:rowOff>
    </xdr:from>
    <xdr:to>
      <xdr:col>71</xdr:col>
      <xdr:colOff>177800</xdr:colOff>
      <xdr:row>37</xdr:row>
      <xdr:rowOff>124670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453689"/>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48914</xdr:rowOff>
    </xdr:from>
    <xdr:to>
      <xdr:col>85</xdr:col>
      <xdr:colOff>177800</xdr:colOff>
      <xdr:row>36</xdr:row>
      <xdr:rowOff>150514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71791</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49276</xdr:rowOff>
    </xdr:from>
    <xdr:to>
      <xdr:col>81</xdr:col>
      <xdr:colOff>101600</xdr:colOff>
      <xdr:row>37</xdr:row>
      <xdr:rowOff>150876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142003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48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41027</xdr:rowOff>
    </xdr:from>
    <xdr:to>
      <xdr:col>76</xdr:col>
      <xdr:colOff>165100</xdr:colOff>
      <xdr:row>37</xdr:row>
      <xdr:rowOff>142627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159154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15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73870</xdr:rowOff>
    </xdr:from>
    <xdr:to>
      <xdr:col>72</xdr:col>
      <xdr:colOff>38100</xdr:colOff>
      <xdr:row>38</xdr:row>
      <xdr:rowOff>4020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166597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1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59239</xdr:rowOff>
    </xdr:from>
    <xdr:to>
      <xdr:col>67</xdr:col>
      <xdr:colOff>101600</xdr:colOff>
      <xdr:row>37</xdr:row>
      <xdr:rowOff>160839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0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151966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93332</xdr:rowOff>
    </xdr:from>
    <xdr:to>
      <xdr:col>85</xdr:col>
      <xdr:colOff>127000</xdr:colOff>
      <xdr:row>56</xdr:row>
      <xdr:rowOff>111557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94532"/>
          <a:ext cx="838200" cy="1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111557</xdr:rowOff>
    </xdr:from>
    <xdr:to>
      <xdr:col>81</xdr:col>
      <xdr:colOff>50800</xdr:colOff>
      <xdr:row>57</xdr:row>
      <xdr:rowOff>11659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12757"/>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11659</xdr:rowOff>
    </xdr:from>
    <xdr:to>
      <xdr:col>76</xdr:col>
      <xdr:colOff>114300</xdr:colOff>
      <xdr:row>57</xdr:row>
      <xdr:rowOff>15139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84309"/>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111608</xdr:rowOff>
    </xdr:from>
    <xdr:to>
      <xdr:col>71</xdr:col>
      <xdr:colOff>177800</xdr:colOff>
      <xdr:row>57</xdr:row>
      <xdr:rowOff>15139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712808"/>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42532</xdr:rowOff>
    </xdr:from>
    <xdr:to>
      <xdr:col>85</xdr:col>
      <xdr:colOff>177800</xdr:colOff>
      <xdr:row>56</xdr:row>
      <xdr:rowOff>144132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4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65409</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4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60757</xdr:rowOff>
    </xdr:from>
    <xdr:to>
      <xdr:col>81</xdr:col>
      <xdr:colOff>101600</xdr:colOff>
      <xdr:row>56</xdr:row>
      <xdr:rowOff>162357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7434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43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132309</xdr:rowOff>
    </xdr:from>
    <xdr:to>
      <xdr:col>76</xdr:col>
      <xdr:colOff>165100</xdr:colOff>
      <xdr:row>57</xdr:row>
      <xdr:rowOff>62459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3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78986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50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135789</xdr:rowOff>
    </xdr:from>
    <xdr:to>
      <xdr:col>72</xdr:col>
      <xdr:colOff>38100</xdr:colOff>
      <xdr:row>57</xdr:row>
      <xdr:rowOff>65939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82466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51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60808</xdr:rowOff>
    </xdr:from>
    <xdr:to>
      <xdr:col>67</xdr:col>
      <xdr:colOff>101600</xdr:colOff>
      <xdr:row>56</xdr:row>
      <xdr:rowOff>162408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6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7485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43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92914</xdr:rowOff>
    </xdr:from>
    <xdr:to>
      <xdr:col>85</xdr:col>
      <xdr:colOff>127000</xdr:colOff>
      <xdr:row>79</xdr:row>
      <xdr:rowOff>93382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37464"/>
          <a:ext cx="8382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75681</xdr:rowOff>
    </xdr:from>
    <xdr:to>
      <xdr:col>81</xdr:col>
      <xdr:colOff>50800</xdr:colOff>
      <xdr:row>79</xdr:row>
      <xdr:rowOff>92914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20231"/>
          <a:ext cx="889000" cy="1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75681</xdr:rowOff>
    </xdr:from>
    <xdr:to>
      <xdr:col>76</xdr:col>
      <xdr:colOff>114300</xdr:colOff>
      <xdr:row>79</xdr:row>
      <xdr:rowOff>78620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20231"/>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44079</xdr:rowOff>
    </xdr:from>
    <xdr:to>
      <xdr:col>71</xdr:col>
      <xdr:colOff>177800</xdr:colOff>
      <xdr:row>79</xdr:row>
      <xdr:rowOff>78620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17179"/>
          <a:ext cx="889000" cy="20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42582</xdr:rowOff>
    </xdr:from>
    <xdr:to>
      <xdr:col>85</xdr:col>
      <xdr:colOff>177800</xdr:colOff>
      <xdr:row>79</xdr:row>
      <xdr:rowOff>144182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8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53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42114</xdr:rowOff>
    </xdr:from>
    <xdr:to>
      <xdr:col>81</xdr:col>
      <xdr:colOff>101600</xdr:colOff>
      <xdr:row>79</xdr:row>
      <xdr:rowOff>143714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8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134841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79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24881</xdr:rowOff>
    </xdr:from>
    <xdr:to>
      <xdr:col>76</xdr:col>
      <xdr:colOff>165100</xdr:colOff>
      <xdr:row>79</xdr:row>
      <xdr:rowOff>126481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6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143008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34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27820</xdr:rowOff>
    </xdr:from>
    <xdr:to>
      <xdr:col>72</xdr:col>
      <xdr:colOff>38100</xdr:colOff>
      <xdr:row>79</xdr:row>
      <xdr:rowOff>129420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145947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3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164729</xdr:rowOff>
    </xdr:from>
    <xdr:to>
      <xdr:col>67</xdr:col>
      <xdr:colOff>101600</xdr:colOff>
      <xdr:row>78</xdr:row>
      <xdr:rowOff>94879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6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111406</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14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137288</xdr:rowOff>
    </xdr:from>
    <xdr:to>
      <xdr:col>85</xdr:col>
      <xdr:colOff>127000</xdr:colOff>
      <xdr:row>96</xdr:row>
      <xdr:rowOff>158711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596488"/>
          <a:ext cx="838200" cy="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45555</xdr:rowOff>
    </xdr:from>
    <xdr:to>
      <xdr:col>81</xdr:col>
      <xdr:colOff>50800</xdr:colOff>
      <xdr:row>96</xdr:row>
      <xdr:rowOff>137288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504755"/>
          <a:ext cx="889000" cy="9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45555</xdr:rowOff>
    </xdr:from>
    <xdr:to>
      <xdr:col>76</xdr:col>
      <xdr:colOff>114300</xdr:colOff>
      <xdr:row>96</xdr:row>
      <xdr:rowOff>96698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04755"/>
          <a:ext cx="889000" cy="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27191</xdr:rowOff>
    </xdr:from>
    <xdr:to>
      <xdr:col>71</xdr:col>
      <xdr:colOff>177800</xdr:colOff>
      <xdr:row>96</xdr:row>
      <xdr:rowOff>96698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486391"/>
          <a:ext cx="889000" cy="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107911</xdr:rowOff>
    </xdr:from>
    <xdr:to>
      <xdr:col>85</xdr:col>
      <xdr:colOff>177800</xdr:colOff>
      <xdr:row>97</xdr:row>
      <xdr:rowOff>38061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86338</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54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86488</xdr:rowOff>
    </xdr:from>
    <xdr:to>
      <xdr:col>81</xdr:col>
      <xdr:colOff>101600</xdr:colOff>
      <xdr:row>97</xdr:row>
      <xdr:rowOff>16638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4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7765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63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166205</xdr:rowOff>
    </xdr:from>
    <xdr:to>
      <xdr:col>76</xdr:col>
      <xdr:colOff>165100</xdr:colOff>
      <xdr:row>96</xdr:row>
      <xdr:rowOff>96355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5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112882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2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45898</xdr:rowOff>
    </xdr:from>
    <xdr:to>
      <xdr:col>72</xdr:col>
      <xdr:colOff>38100</xdr:colOff>
      <xdr:row>96</xdr:row>
      <xdr:rowOff>147498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164025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2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147841</xdr:rowOff>
    </xdr:from>
    <xdr:to>
      <xdr:col>67</xdr:col>
      <xdr:colOff>101600</xdr:colOff>
      <xdr:row>96</xdr:row>
      <xdr:rowOff>77991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94518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21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104313</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1323300" y="5590713"/>
          <a:ext cx="838200" cy="106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54251</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69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53513</xdr:rowOff>
    </xdr:from>
    <xdr:to>
      <xdr:col>116</xdr:col>
      <xdr:colOff>114300</xdr:colOff>
      <xdr:row>32</xdr:row>
      <xdr:rowOff>155113</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553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6540</xdr:rowOff>
    </xdr:from>
    <xdr:ext cx="534377"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549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477,988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円／人となり、昨年度の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445,940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32,048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変動の大きい費目の増減要因は次のとおりである。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増要因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総務費：復興交付金事業の完了に伴う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東日本大震災復興交付金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の返還金の皆増によるもの。民生費：国の施策に伴う各種物価高騰対策給付金の増によるもの。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費：防災行政無線更新事業の皆増によるもの、手倉田出張所改築事業の増によるもの、高機能消防指令装置部分更新の皆増によるもの。諸支出金：仙台赤十字病院・県立がんセンター用地取得費の皆増によるも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減要因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商工費：地域応援プレミアム商品券事業終了によるもの。土木費：宅地造成特別会計事業に係る歳出の減による宅地造成造成事業特別会計繰出金の減によるもの。公債費：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土地開発公社健全化計画普通財産取得事業の元金償還終了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により皆減によるもの。</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人件費及び物価の高騰などにより、財源の見込まれない人件費、物件費が増加し、財政調整基金からの取崩額の大幅な増につながった。したがって、実質収支は黒字だが、実質単年度収支は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前年度に引き続き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赤字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年度は前年度と同様、全会計において黒字となったことから、連結実質赤字比率を算定していない。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39754345</v>
      </c>
      <c r="BO4" s="449"/>
      <c r="BP4" s="449"/>
      <c r="BQ4" s="449"/>
      <c r="BR4" s="449"/>
      <c r="BS4" s="449"/>
      <c r="BT4" s="449"/>
      <c r="BU4" s="450"/>
      <c r="BV4" s="448">
        <v>37159334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6.5</v>
      </c>
      <c r="CU4" s="589"/>
      <c r="CV4" s="589"/>
      <c r="CW4" s="589"/>
      <c r="CX4" s="589"/>
      <c r="CY4" s="589"/>
      <c r="CZ4" s="589"/>
      <c r="DA4" s="590"/>
      <c r="DB4" s="588">
        <v>6.4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38139588</v>
      </c>
      <c r="BO5" s="420"/>
      <c r="BP5" s="420"/>
      <c r="BQ5" s="420"/>
      <c r="BR5" s="420"/>
      <c r="BS5" s="420"/>
      <c r="BT5" s="420"/>
      <c r="BU5" s="421"/>
      <c r="BV5" s="419">
        <v>35550375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101.8</v>
      </c>
      <c r="CU5" s="417"/>
      <c r="CV5" s="417"/>
      <c r="CW5" s="417"/>
      <c r="CX5" s="417"/>
      <c r="CY5" s="417"/>
      <c r="CZ5" s="417"/>
      <c r="DA5" s="418"/>
      <c r="DB5" s="416">
        <v>99.2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1614757</v>
      </c>
      <c r="BO6" s="420"/>
      <c r="BP6" s="420"/>
      <c r="BQ6" s="420"/>
      <c r="BR6" s="420"/>
      <c r="BS6" s="420"/>
      <c r="BT6" s="420"/>
      <c r="BU6" s="421"/>
      <c r="BV6" s="419">
        <v>1608959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102.3</v>
      </c>
      <c r="CU6" s="563"/>
      <c r="CV6" s="563"/>
      <c r="CW6" s="563"/>
      <c r="CX6" s="563"/>
      <c r="CY6" s="563"/>
      <c r="CZ6" s="563"/>
      <c r="DA6" s="564"/>
      <c r="DB6" s="562">
        <v>100.2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448289</v>
      </c>
      <c r="BO7" s="420"/>
      <c r="BP7" s="420"/>
      <c r="BQ7" s="420"/>
      <c r="BR7" s="420"/>
      <c r="BS7" s="420"/>
      <c r="BT7" s="420"/>
      <c r="BU7" s="421"/>
      <c r="BV7" s="419">
        <v>495245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17856326</v>
      </c>
      <c r="CU7" s="420"/>
      <c r="CV7" s="420"/>
      <c r="CW7" s="420"/>
      <c r="CX7" s="420"/>
      <c r="CY7" s="420"/>
      <c r="CZ7" s="420"/>
      <c r="DA7" s="421"/>
      <c r="DB7" s="419">
        <v>17450976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1166468</v>
      </c>
      <c r="BO8" s="420"/>
      <c r="BP8" s="420"/>
      <c r="BQ8" s="420"/>
      <c r="BR8" s="420"/>
      <c r="BS8" s="420"/>
      <c r="BT8" s="420"/>
      <c r="BU8" s="421"/>
      <c r="BV8" s="419">
        <v>1113714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v>
      </c>
      <c r="CU8" s="523"/>
      <c r="CV8" s="523"/>
      <c r="CW8" s="523"/>
      <c r="CX8" s="523"/>
      <c r="CY8" s="523"/>
      <c r="CZ8" s="523"/>
      <c r="DA8" s="524"/>
      <c r="DB8" s="522">
        <v>0.8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78718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52754</v>
      </c>
      <c r="BO9" s="420"/>
      <c r="BP9" s="420"/>
      <c r="BQ9" s="420"/>
      <c r="BR9" s="420"/>
      <c r="BS9" s="420"/>
      <c r="BT9" s="420"/>
      <c r="BU9" s="421"/>
      <c r="BV9" s="419">
        <v>-231262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10.1</v>
      </c>
      <c r="CU9" s="417"/>
      <c r="CV9" s="417"/>
      <c r="CW9" s="417"/>
      <c r="CX9" s="417"/>
      <c r="CY9" s="417"/>
      <c r="CZ9" s="417"/>
      <c r="DA9" s="418"/>
      <c r="DB9" s="416">
        <v>10.9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76668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2457</v>
      </c>
      <c r="BO10" s="420"/>
      <c r="BP10" s="420"/>
      <c r="BQ10" s="420"/>
      <c r="BR10" s="420"/>
      <c r="BS10" s="420"/>
      <c r="BT10" s="420"/>
      <c r="BU10" s="421"/>
      <c r="BV10" s="419">
        <v>327</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79792</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1602264</v>
      </c>
      <c r="BO12" s="420"/>
      <c r="BP12" s="420"/>
      <c r="BQ12" s="420"/>
      <c r="BR12" s="420"/>
      <c r="BS12" s="420"/>
      <c r="BT12" s="420"/>
      <c r="BU12" s="421"/>
      <c r="BV12" s="419">
        <v>1392091</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79141</v>
      </c>
      <c r="S13" s="507"/>
      <c r="T13" s="507"/>
      <c r="U13" s="507"/>
      <c r="V13" s="508"/>
      <c r="W13" s="509" t="s">
        <v>130</v>
      </c>
      <c r="X13" s="405"/>
      <c r="Y13" s="405"/>
      <c r="Z13" s="405"/>
      <c r="AA13" s="405"/>
      <c r="AB13" s="406"/>
      <c r="AC13" s="372">
        <v>1111</v>
      </c>
      <c r="AD13" s="373"/>
      <c r="AE13" s="373"/>
      <c r="AF13" s="373"/>
      <c r="AG13" s="374"/>
      <c r="AH13" s="372">
        <v>1222</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-1547053</v>
      </c>
      <c r="BO13" s="420"/>
      <c r="BP13" s="420"/>
      <c r="BQ13" s="420"/>
      <c r="BR13" s="420"/>
      <c r="BS13" s="420"/>
      <c r="BT13" s="420"/>
      <c r="BU13" s="421"/>
      <c r="BV13" s="419">
        <v>-1623026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1.9</v>
      </c>
      <c r="CU13" s="417"/>
      <c r="CV13" s="417"/>
      <c r="CW13" s="417"/>
      <c r="CX13" s="417"/>
      <c r="CY13" s="417"/>
      <c r="CZ13" s="417"/>
      <c r="DA13" s="418"/>
      <c r="DB13" s="416">
        <v>2.6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79720</v>
      </c>
      <c r="S14" s="507"/>
      <c r="T14" s="507"/>
      <c r="U14" s="507"/>
      <c r="V14" s="508"/>
      <c r="W14" s="510"/>
      <c r="X14" s="408"/>
      <c r="Y14" s="408"/>
      <c r="Z14" s="408"/>
      <c r="AA14" s="408"/>
      <c r="AB14" s="409"/>
      <c r="AC14" s="499">
        <v>3.1</v>
      </c>
      <c r="AD14" s="500"/>
      <c r="AE14" s="500"/>
      <c r="AF14" s="500"/>
      <c r="AG14" s="501"/>
      <c r="AH14" s="499">
        <v>3.5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79164</v>
      </c>
      <c r="S15" s="507"/>
      <c r="T15" s="507"/>
      <c r="U15" s="507"/>
      <c r="V15" s="508"/>
      <c r="W15" s="509" t="s">
        <v>137</v>
      </c>
      <c r="X15" s="405"/>
      <c r="Y15" s="405"/>
      <c r="Z15" s="405"/>
      <c r="AA15" s="405"/>
      <c r="AB15" s="406"/>
      <c r="AC15" s="372">
        <v>7720</v>
      </c>
      <c r="AD15" s="373"/>
      <c r="AE15" s="373"/>
      <c r="AF15" s="373"/>
      <c r="AG15" s="374"/>
      <c r="AH15" s="372">
        <v>7904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11555397</v>
      </c>
      <c r="BO15" s="449"/>
      <c r="BP15" s="449"/>
      <c r="BQ15" s="449"/>
      <c r="BR15" s="449"/>
      <c r="BS15" s="449"/>
      <c r="BT15" s="449"/>
      <c r="BU15" s="450"/>
      <c r="BV15" s="448">
        <v>11320827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21.8</v>
      </c>
      <c r="AD16" s="500"/>
      <c r="AE16" s="500"/>
      <c r="AF16" s="500"/>
      <c r="AG16" s="501"/>
      <c r="AH16" s="499">
        <v>22.7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14672183</v>
      </c>
      <c r="BO16" s="420"/>
      <c r="BP16" s="420"/>
      <c r="BQ16" s="420"/>
      <c r="BR16" s="420"/>
      <c r="BS16" s="420"/>
      <c r="BT16" s="420"/>
      <c r="BU16" s="421"/>
      <c r="BV16" s="419">
        <v>14167094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26548</v>
      </c>
      <c r="AD17" s="373"/>
      <c r="AE17" s="373"/>
      <c r="AF17" s="373"/>
      <c r="AG17" s="374"/>
      <c r="AH17" s="372">
        <v>25707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14655709</v>
      </c>
      <c r="BO17" s="420"/>
      <c r="BP17" s="420"/>
      <c r="BQ17" s="420"/>
      <c r="BR17" s="420"/>
      <c r="BS17" s="420"/>
      <c r="BT17" s="420"/>
      <c r="BU17" s="421"/>
      <c r="BV17" s="419">
        <v>14345812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98.18</v>
      </c>
      <c r="M18" s="472"/>
      <c r="N18" s="472"/>
      <c r="O18" s="472"/>
      <c r="P18" s="472"/>
      <c r="Q18" s="472"/>
      <c r="R18" s="473"/>
      <c r="S18" s="473"/>
      <c r="T18" s="473"/>
      <c r="U18" s="473"/>
      <c r="V18" s="474"/>
      <c r="W18" s="490"/>
      <c r="X18" s="491"/>
      <c r="Y18" s="491"/>
      <c r="Z18" s="491"/>
      <c r="AA18" s="491"/>
      <c r="AB18" s="515"/>
      <c r="AC18" s="389">
        <v>75</v>
      </c>
      <c r="AD18" s="390"/>
      <c r="AE18" s="390"/>
      <c r="AF18" s="390"/>
      <c r="AG18" s="475"/>
      <c r="AH18" s="389">
        <v>73.8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18647251</v>
      </c>
      <c r="BO18" s="420"/>
      <c r="BP18" s="420"/>
      <c r="BQ18" s="420"/>
      <c r="BR18" s="420"/>
      <c r="BS18" s="420"/>
      <c r="BT18" s="420"/>
      <c r="BU18" s="421"/>
      <c r="BV18" s="419">
        <v>17686159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802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24197453</v>
      </c>
      <c r="BO19" s="420"/>
      <c r="BP19" s="420"/>
      <c r="BQ19" s="420"/>
      <c r="BR19" s="420"/>
      <c r="BS19" s="420"/>
      <c r="BT19" s="420"/>
      <c r="BU19" s="421"/>
      <c r="BV19" s="419">
        <v>22911255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29739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30569752</v>
      </c>
      <c r="BO22" s="449"/>
      <c r="BP22" s="449"/>
      <c r="BQ22" s="449"/>
      <c r="BR22" s="449"/>
      <c r="BS22" s="449"/>
      <c r="BT22" s="449"/>
      <c r="BU22" s="450"/>
      <c r="BV22" s="448">
        <v>29074528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23716022</v>
      </c>
      <c r="BO23" s="420"/>
      <c r="BP23" s="420"/>
      <c r="BQ23" s="420"/>
      <c r="BR23" s="420"/>
      <c r="BS23" s="420"/>
      <c r="BT23" s="420"/>
      <c r="BU23" s="421"/>
      <c r="BV23" s="419">
        <v>23818809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9750</v>
      </c>
      <c r="R24" s="373"/>
      <c r="S24" s="373"/>
      <c r="T24" s="373"/>
      <c r="U24" s="373"/>
      <c r="V24" s="374"/>
      <c r="W24" s="462"/>
      <c r="X24" s="399"/>
      <c r="Y24" s="400"/>
      <c r="Z24" s="375" t="s">
        <v>162</v>
      </c>
      <c r="AA24" s="376"/>
      <c r="AB24" s="376"/>
      <c r="AC24" s="376"/>
      <c r="AD24" s="376"/>
      <c r="AE24" s="376"/>
      <c r="AF24" s="376"/>
      <c r="AG24" s="377"/>
      <c r="AH24" s="372">
        <v>592</v>
      </c>
      <c r="AI24" s="373"/>
      <c r="AJ24" s="373"/>
      <c r="AK24" s="373"/>
      <c r="AL24" s="374"/>
      <c r="AM24" s="372">
        <v>1776592</v>
      </c>
      <c r="AN24" s="373"/>
      <c r="AO24" s="373"/>
      <c r="AP24" s="373"/>
      <c r="AQ24" s="373"/>
      <c r="AR24" s="374"/>
      <c r="AS24" s="372">
        <v>3001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21273926</v>
      </c>
      <c r="BO24" s="420"/>
      <c r="BP24" s="420"/>
      <c r="BQ24" s="420"/>
      <c r="BR24" s="420"/>
      <c r="BS24" s="420"/>
      <c r="BT24" s="420"/>
      <c r="BU24" s="421"/>
      <c r="BV24" s="419">
        <v>18888427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7880</v>
      </c>
      <c r="R25" s="373"/>
      <c r="S25" s="373"/>
      <c r="T25" s="373"/>
      <c r="U25" s="373"/>
      <c r="V25" s="374"/>
      <c r="W25" s="462"/>
      <c r="X25" s="399"/>
      <c r="Y25" s="400"/>
      <c r="Z25" s="375" t="s">
        <v>165</v>
      </c>
      <c r="AA25" s="376"/>
      <c r="AB25" s="376"/>
      <c r="AC25" s="376"/>
      <c r="AD25" s="376"/>
      <c r="AE25" s="376"/>
      <c r="AF25" s="376"/>
      <c r="AG25" s="377"/>
      <c r="AH25" s="372">
        <v>107</v>
      </c>
      <c r="AI25" s="373"/>
      <c r="AJ25" s="373"/>
      <c r="AK25" s="373"/>
      <c r="AL25" s="374"/>
      <c r="AM25" s="372">
        <v>312333</v>
      </c>
      <c r="AN25" s="373"/>
      <c r="AO25" s="373"/>
      <c r="AP25" s="373"/>
      <c r="AQ25" s="373"/>
      <c r="AR25" s="374"/>
      <c r="AS25" s="372">
        <v>2919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9547307</v>
      </c>
      <c r="BO25" s="449"/>
      <c r="BP25" s="449"/>
      <c r="BQ25" s="449"/>
      <c r="BR25" s="449"/>
      <c r="BS25" s="449"/>
      <c r="BT25" s="449"/>
      <c r="BU25" s="450"/>
      <c r="BV25" s="448">
        <v>5712489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6580</v>
      </c>
      <c r="R26" s="373"/>
      <c r="S26" s="373"/>
      <c r="T26" s="373"/>
      <c r="U26" s="373"/>
      <c r="V26" s="374"/>
      <c r="W26" s="462"/>
      <c r="X26" s="399"/>
      <c r="Y26" s="400"/>
      <c r="Z26" s="375" t="s">
        <v>168</v>
      </c>
      <c r="AA26" s="430"/>
      <c r="AB26" s="430"/>
      <c r="AC26" s="430"/>
      <c r="AD26" s="430"/>
      <c r="AE26" s="430"/>
      <c r="AF26" s="430"/>
      <c r="AG26" s="431"/>
      <c r="AH26" s="372">
        <v>32</v>
      </c>
      <c r="AI26" s="373"/>
      <c r="AJ26" s="373"/>
      <c r="AK26" s="373"/>
      <c r="AL26" s="374"/>
      <c r="AM26" s="372">
        <v>107072</v>
      </c>
      <c r="AN26" s="373"/>
      <c r="AO26" s="373"/>
      <c r="AP26" s="373"/>
      <c r="AQ26" s="373"/>
      <c r="AR26" s="374"/>
      <c r="AS26" s="372">
        <v>3346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5040</v>
      </c>
      <c r="R27" s="373"/>
      <c r="S27" s="373"/>
      <c r="T27" s="373"/>
      <c r="U27" s="373"/>
      <c r="V27" s="374"/>
      <c r="W27" s="462"/>
      <c r="X27" s="399"/>
      <c r="Y27" s="400"/>
      <c r="Z27" s="375" t="s">
        <v>171</v>
      </c>
      <c r="AA27" s="376"/>
      <c r="AB27" s="376"/>
      <c r="AC27" s="376"/>
      <c r="AD27" s="376"/>
      <c r="AE27" s="376"/>
      <c r="AF27" s="376"/>
      <c r="AG27" s="377"/>
      <c r="AH27" s="372">
        <v>3</v>
      </c>
      <c r="AI27" s="373"/>
      <c r="AJ27" s="373"/>
      <c r="AK27" s="373"/>
      <c r="AL27" s="374"/>
      <c r="AM27" s="372">
        <v>12099</v>
      </c>
      <c r="AN27" s="373"/>
      <c r="AO27" s="373"/>
      <c r="AP27" s="373"/>
      <c r="AQ27" s="373"/>
      <c r="AR27" s="374"/>
      <c r="AS27" s="372">
        <v>4033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1326304</v>
      </c>
      <c r="BO27" s="454"/>
      <c r="BP27" s="454"/>
      <c r="BQ27" s="454"/>
      <c r="BR27" s="454"/>
      <c r="BS27" s="454"/>
      <c r="BT27" s="454"/>
      <c r="BU27" s="455"/>
      <c r="BV27" s="453">
        <v>1326198</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4200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3120555</v>
      </c>
      <c r="BO28" s="449"/>
      <c r="BP28" s="449"/>
      <c r="BQ28" s="449"/>
      <c r="BR28" s="449"/>
      <c r="BS28" s="449"/>
      <c r="BT28" s="449"/>
      <c r="BU28" s="450"/>
      <c r="BV28" s="448">
        <v>4020362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19</v>
      </c>
      <c r="M29" s="373"/>
      <c r="N29" s="373"/>
      <c r="O29" s="373"/>
      <c r="P29" s="374"/>
      <c r="Q29" s="372">
        <v>3950</v>
      </c>
      <c r="R29" s="373"/>
      <c r="S29" s="373"/>
      <c r="T29" s="373"/>
      <c r="U29" s="373"/>
      <c r="V29" s="374"/>
      <c r="W29" s="463"/>
      <c r="X29" s="464"/>
      <c r="Y29" s="465"/>
      <c r="Z29" s="375" t="s">
        <v>177</v>
      </c>
      <c r="AA29" s="376"/>
      <c r="AB29" s="376"/>
      <c r="AC29" s="376"/>
      <c r="AD29" s="376"/>
      <c r="AE29" s="376"/>
      <c r="AF29" s="376"/>
      <c r="AG29" s="377"/>
      <c r="AH29" s="372">
        <v>595</v>
      </c>
      <c r="AI29" s="373"/>
      <c r="AJ29" s="373"/>
      <c r="AK29" s="373"/>
      <c r="AL29" s="374"/>
      <c r="AM29" s="372">
        <v>1788691</v>
      </c>
      <c r="AN29" s="373"/>
      <c r="AO29" s="373"/>
      <c r="AP29" s="373"/>
      <c r="AQ29" s="373"/>
      <c r="AR29" s="374"/>
      <c r="AS29" s="372">
        <v>3006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453989</v>
      </c>
      <c r="BO29" s="420"/>
      <c r="BP29" s="420"/>
      <c r="BQ29" s="420"/>
      <c r="BR29" s="420"/>
      <c r="BS29" s="420"/>
      <c r="BT29" s="420"/>
      <c r="BU29" s="421"/>
      <c r="BV29" s="419">
        <v>453828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8783805</v>
      </c>
      <c r="BO30" s="454"/>
      <c r="BP30" s="454"/>
      <c r="BQ30" s="454"/>
      <c r="BR30" s="454"/>
      <c r="BS30" s="454"/>
      <c r="BT30" s="454"/>
      <c r="BU30" s="455"/>
      <c r="BV30" s="453">
        <v>8387824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名取市国民健康保険特別会計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IF('各会計、関係団体の財政状況及び健全化判断比率'!B31="","",'各会計、関係団体の財政状況及び健全化判断比率'!B31)</f>
        <v>名取市水道事業会計</v>
      </c>
      <c r="AP34" s="368"/>
      <c r="AQ34" s="368"/>
      <c r="AR34" s="368"/>
      <c r="AS34" s="368"/>
      <c r="AT34" s="368"/>
      <c r="AU34" s="368"/>
      <c r="AV34" s="368"/>
      <c r="AW34" s="368"/>
      <c r="AX34" s="368"/>
      <c r="AY34" s="368"/>
      <c r="AZ34" s="368"/>
      <c r="BA34" s="368"/>
      <c r="BB34" s="368"/>
      <c r="BC34" s="368"/>
      <c r="BD34" s="169"/>
      <c r="BE34" s="367">
        <f>IF(BG34="","",MAX(C34:D43,U34:V43,AM34:AN43)+1)</f>
        <v>10</v>
      </c>
      <c r="BF34" s="367"/>
      <c r="BG34" s="368" t="str">
        <f>IF('各会計、関係団体の財政状況及び健全化判断比率'!B33="","",'各会計、関係団体の財政状況及び健全化判断比率'!B33)</f>
        <v>名取市宅地造成事業特別会計</v>
      </c>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宮城県後期高齢者医療広域連合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名取市文化振興財団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名取市土地取得特別会計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名取市介護保険特別会計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IF('各会計、関係団体の財政状況及び健全化判断比率'!B32="","",'各会計、関係団体の財政状況及び健全化判断比率'!B32)</f>
        <v>名取市下水道事業等会計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宮城県後期高齢者医療事業会計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名取まちづくり株式会社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名取市休日夜間急患センター特別会計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名取市後期高齢者医療特別会計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宮城県市町村自治振興センター</v>
      </c>
      <c r="BZ36" s="368"/>
      <c r="CA36" s="368"/>
      <c r="CB36" s="368"/>
      <c r="CC36" s="368"/>
      <c r="CD36" s="368"/>
      <c r="CE36" s="368"/>
      <c r="CF36" s="368"/>
      <c r="CG36" s="368"/>
      <c r="CH36" s="368"/>
      <c r="CI36" s="368"/>
      <c r="CJ36" s="368"/>
      <c r="CK36" s="368"/>
      <c r="CL36" s="368"/>
      <c r="CM36" s="368"/>
      <c r="CN36" s="169"/>
      <c r="CO36" s="367">
        <f t="shared" si="3"/>
        <v>19</v>
      </c>
      <c r="CP36" s="367"/>
      <c r="CQ36" s="368" t="str">
        <f>IF('各会計、関係団体の財政状況及び健全化判断比率'!BS9="","",'各会計、関係団体の財政状況及び健全化判断比率'!BS9)</f>
        <v>エフエムなとり</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名取市被災市街地復興土地区画整理事業特別会計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亘理名取共立衛生処理組合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宮城県市町村非常勤消防団員補償報償組合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宮城県市町村職員退職手当組合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RvSO7T+/Zwhj1ATPQs08F+Q4Em8ACHc6hJldXo20wf/beBWs/WgBIcQ5BWyofYJadMJ/FQgBW7PWQWP7D2HMrA==" saltValue="cxSF6AZLaeIDZz6fLqJp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00B0F0"/>
    <pageSetUpPr fitToPage="1"/>
  </sheetPr>
  <dimension ref="A1:P45"/>
  <sheetViews>
    <sheetView showGridLines="0" topLeftCell="A45" zoomScaleSheetLayoutView="100" workbookViewId="0">
      <selection activeCell="G39" sqref="G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538</v>
      </c>
      <c r="D34" s="1151"/>
      <c r="E34" s="1152"/>
      <c r="F34" s="32">
        <v>26.58</v>
      </c>
      <c r="G34" s="33">
        <v>27.1</v>
      </c>
      <c r="H34" s="33">
        <v>29.79</v>
      </c>
      <c r="I34" s="33">
        <v>29.51</v>
      </c>
      <c r="J34" s="34">
        <v>29.24</v>
      </c>
      <c r="K34" s="22"/>
      <c r="L34" s="22"/>
      <c r="M34" s="22"/>
      <c r="N34" s="22"/>
      <c r="O34" s="22"/>
      <c r="P34" s="22"/>
    </row>
    <row r="35" spans="1:16" ht="39" customHeight="1" x14ac:dyDescent="0.15">
      <c r="A35" s="22"/>
      <c r="B35" s="35"/>
      <c r="C35" s="1145" t="s">
        <v>539</v>
      </c>
      <c r="D35" s="1146"/>
      <c r="E35" s="1147"/>
      <c r="F35" s="36">
        <v>8.6</v>
      </c>
      <c r="G35" s="37">
        <v>5.95</v>
      </c>
      <c r="H35" s="37">
        <v>7.79</v>
      </c>
      <c r="I35" s="37">
        <v>6.19</v>
      </c>
      <c r="J35" s="38">
        <v>6.51</v>
      </c>
      <c r="K35" s="22"/>
      <c r="L35" s="22"/>
      <c r="M35" s="22"/>
      <c r="N35" s="22"/>
      <c r="O35" s="22"/>
      <c r="P35" s="22"/>
    </row>
    <row r="36" spans="1:16" ht="39" customHeight="1" x14ac:dyDescent="0.15">
      <c r="A36" s="22"/>
      <c r="B36" s="35"/>
      <c r="C36" s="1145" t="s">
        <v>540</v>
      </c>
      <c r="D36" s="1146"/>
      <c r="E36" s="1147"/>
      <c r="F36" s="36">
        <v>9.01</v>
      </c>
      <c r="G36" s="37">
        <v>11.49</v>
      </c>
      <c r="H36" s="37">
        <v>9.07</v>
      </c>
      <c r="I36" s="37">
        <v>6.37</v>
      </c>
      <c r="J36" s="38">
        <v>4.4800000000000004</v>
      </c>
      <c r="K36" s="22"/>
      <c r="L36" s="22"/>
      <c r="M36" s="22"/>
      <c r="N36" s="22"/>
      <c r="O36" s="22"/>
      <c r="P36" s="22"/>
    </row>
    <row r="37" spans="1:16" ht="39" customHeight="1" x14ac:dyDescent="0.15">
      <c r="A37" s="22"/>
      <c r="B37" s="35"/>
      <c r="C37" s="1145" t="s">
        <v>541</v>
      </c>
      <c r="D37" s="1146"/>
      <c r="E37" s="1147"/>
      <c r="F37" s="36">
        <v>1.05</v>
      </c>
      <c r="G37" s="37">
        <v>0.66</v>
      </c>
      <c r="H37" s="37">
        <v>1.22</v>
      </c>
      <c r="I37" s="37">
        <v>0.64</v>
      </c>
      <c r="J37" s="38">
        <v>1.94</v>
      </c>
      <c r="K37" s="22"/>
      <c r="L37" s="22"/>
      <c r="M37" s="22"/>
      <c r="N37" s="22"/>
      <c r="O37" s="22"/>
      <c r="P37" s="22"/>
    </row>
    <row r="38" spans="1:16" ht="39" customHeight="1" x14ac:dyDescent="0.15">
      <c r="A38" s="22"/>
      <c r="B38" s="35"/>
      <c r="C38" s="1145" t="s">
        <v>542</v>
      </c>
      <c r="D38" s="1146"/>
      <c r="E38" s="1147"/>
      <c r="F38" s="36">
        <v>1.3</v>
      </c>
      <c r="G38" s="37">
        <v>0.97</v>
      </c>
      <c r="H38" s="37">
        <v>0.91</v>
      </c>
      <c r="I38" s="37">
        <v>0.62</v>
      </c>
      <c r="J38" s="38">
        <v>0.09</v>
      </c>
      <c r="K38" s="22"/>
      <c r="L38" s="22"/>
      <c r="M38" s="22"/>
      <c r="N38" s="22"/>
      <c r="O38" s="22"/>
      <c r="P38" s="22"/>
    </row>
    <row r="39" spans="1:16" ht="39" customHeight="1" x14ac:dyDescent="0.15">
      <c r="A39" s="22"/>
      <c r="B39" s="35"/>
      <c r="C39" s="1145" t="s">
        <v>543</v>
      </c>
      <c r="D39" s="1146"/>
      <c r="E39" s="1147"/>
      <c r="F39" s="36">
        <v>0.05</v>
      </c>
      <c r="G39" s="37">
        <v>0.04</v>
      </c>
      <c r="H39" s="37">
        <v>0.04</v>
      </c>
      <c r="I39" s="37">
        <v>0.04</v>
      </c>
      <c r="J39" s="38">
        <v>0.05</v>
      </c>
      <c r="K39" s="22"/>
      <c r="L39" s="22"/>
      <c r="M39" s="22"/>
      <c r="N39" s="22"/>
      <c r="O39" s="22"/>
      <c r="P39" s="22"/>
    </row>
    <row r="40" spans="1:16" ht="39" customHeight="1" x14ac:dyDescent="0.15">
      <c r="A40" s="22"/>
      <c r="B40" s="35"/>
      <c r="C40" s="1145" t="s">
        <v>544</v>
      </c>
      <c r="D40" s="1146"/>
      <c r="E40" s="1147"/>
      <c r="F40" s="36">
        <v>0.02</v>
      </c>
      <c r="G40" s="37">
        <v>0</v>
      </c>
      <c r="H40" s="37">
        <v>0.1</v>
      </c>
      <c r="I40" s="37">
        <v>0.18</v>
      </c>
      <c r="J40" s="38">
        <v>0.01</v>
      </c>
      <c r="K40" s="22"/>
      <c r="L40" s="22"/>
      <c r="M40" s="22"/>
      <c r="N40" s="22"/>
      <c r="O40" s="22"/>
      <c r="P40" s="22"/>
    </row>
    <row r="41" spans="1:16" ht="39" customHeight="1" x14ac:dyDescent="0.15">
      <c r="A41" s="22"/>
      <c r="B41" s="35"/>
      <c r="C41" s="1145" t="s">
        <v>545</v>
      </c>
      <c r="D41" s="1146"/>
      <c r="E41" s="1147"/>
      <c r="F41" s="36">
        <v>0.48</v>
      </c>
      <c r="G41" s="37">
        <v>0</v>
      </c>
      <c r="H41" s="37">
        <v>0</v>
      </c>
      <c r="I41" s="37">
        <v>0</v>
      </c>
      <c r="J41" s="38">
        <v>0</v>
      </c>
      <c r="K41" s="22"/>
      <c r="L41" s="22"/>
      <c r="M41" s="22"/>
      <c r="N41" s="22"/>
      <c r="O41" s="22"/>
      <c r="P41" s="22"/>
    </row>
    <row r="42" spans="1:16" ht="39" customHeight="1" x14ac:dyDescent="0.15">
      <c r="A42" s="22"/>
      <c r="B42" s="39"/>
      <c r="C42" s="1145" t="s">
        <v>546</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547</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TU7o/Nbj/zco3rQlW9uznvwg5Vuus1K/By/kWOujD0Rte1xWiU4fHO40LrP59+V1eEnvn979YgQGPJ1DKRyzg==" saltValue="UEUpU1L0JlRoPOHX/bs2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00B0F0"/>
    <pageSetUpPr fitToPage="1"/>
  </sheetPr>
  <dimension ref="A1:U64"/>
  <sheetViews>
    <sheetView showGridLines="0" zoomScaleSheetLayoutView="55" workbookViewId="0">
      <selection activeCell="K51" sqref="K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2987</v>
      </c>
      <c r="L45" s="60">
        <v>2893</v>
      </c>
      <c r="M45" s="60">
        <v>2855</v>
      </c>
      <c r="N45" s="60">
        <v>2646</v>
      </c>
      <c r="O45" s="61">
        <v>2514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918</v>
      </c>
      <c r="L48" s="64">
        <v>810</v>
      </c>
      <c r="M48" s="64">
        <v>410</v>
      </c>
      <c r="N48" s="64">
        <v>388</v>
      </c>
      <c r="O48" s="65">
        <v>413</v>
      </c>
      <c r="P48" s="48"/>
      <c r="Q48" s="48"/>
      <c r="R48" s="48"/>
      <c r="S48" s="48"/>
      <c r="T48" s="48"/>
      <c r="U48" s="48"/>
    </row>
    <row r="49" spans="1:21" ht="30.75" customHeight="1" x14ac:dyDescent="0.15">
      <c r="A49" s="48"/>
      <c r="B49" s="1178"/>
      <c r="C49" s="1179"/>
      <c r="D49" s="62"/>
      <c r="E49" s="1155" t="s">
        <v>14</v>
      </c>
      <c r="F49" s="1155"/>
      <c r="G49" s="1155"/>
      <c r="H49" s="1155"/>
      <c r="I49" s="1155"/>
      <c r="J49" s="1156"/>
      <c r="K49" s="63">
        <v>14</v>
      </c>
      <c r="L49" s="64">
        <v>14</v>
      </c>
      <c r="M49" s="64">
        <v>16</v>
      </c>
      <c r="N49" s="64">
        <v>16</v>
      </c>
      <c r="O49" s="65">
        <v>16</v>
      </c>
      <c r="P49" s="48"/>
      <c r="Q49" s="48"/>
      <c r="R49" s="48"/>
      <c r="S49" s="48"/>
      <c r="T49" s="48"/>
      <c r="U49" s="48"/>
    </row>
    <row r="50" spans="1:21" ht="30.75" customHeight="1" x14ac:dyDescent="0.15">
      <c r="A50" s="48"/>
      <c r="B50" s="1178"/>
      <c r="C50" s="1179"/>
      <c r="D50" s="62"/>
      <c r="E50" s="1155" t="s">
        <v>15</v>
      </c>
      <c r="F50" s="1155"/>
      <c r="G50" s="1155"/>
      <c r="H50" s="1155"/>
      <c r="I50" s="1155"/>
      <c r="J50" s="1156"/>
      <c r="K50" s="63">
        <v>128</v>
      </c>
      <c r="L50" s="64">
        <v>130</v>
      </c>
      <c r="M50" s="64">
        <v>124</v>
      </c>
      <c r="N50" s="64">
        <v>122</v>
      </c>
      <c r="O50" s="65">
        <v>121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3279</v>
      </c>
      <c r="L52" s="64">
        <v>3225</v>
      </c>
      <c r="M52" s="64">
        <v>3067</v>
      </c>
      <c r="N52" s="64">
        <v>2952</v>
      </c>
      <c r="O52" s="65">
        <v>2737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768</v>
      </c>
      <c r="L53" s="69">
        <v>622</v>
      </c>
      <c r="M53" s="69">
        <v>338</v>
      </c>
      <c r="N53" s="69">
        <v>220</v>
      </c>
      <c r="O53" s="70">
        <v>327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dqeKwkzQCloD8tivCNCd2V/6zt5ItPhu8E5tr8cDoaFx6WPUoU/JXth1q7pEjwVEK10P2qvE+mqO1C9Dr66qQ==" saltValue="l8099iJFkyg6DLdEjqUla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00B0F0"/>
    <pageSetUpPr fitToPage="1"/>
  </sheetPr>
  <dimension ref="B1:M55"/>
  <sheetViews>
    <sheetView showGridLines="0" topLeftCell="A33"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29094</v>
      </c>
      <c r="J41" s="344">
        <v>29606</v>
      </c>
      <c r="K41" s="344">
        <v>28890</v>
      </c>
      <c r="L41" s="344">
        <v>29075</v>
      </c>
      <c r="M41" s="345">
        <v>30570</v>
      </c>
    </row>
    <row r="42" spans="2:13" ht="27.75" customHeight="1" x14ac:dyDescent="0.15">
      <c r="B42" s="1186"/>
      <c r="C42" s="1187"/>
      <c r="D42" s="106"/>
      <c r="E42" s="1190" t="s">
        <v>32</v>
      </c>
      <c r="F42" s="1190"/>
      <c r="G42" s="1190"/>
      <c r="H42" s="1191"/>
      <c r="I42" s="346">
        <v>481</v>
      </c>
      <c r="J42" s="347">
        <v>361</v>
      </c>
      <c r="K42" s="347">
        <v>307</v>
      </c>
      <c r="L42" s="347">
        <v>153</v>
      </c>
      <c r="M42" s="348" t="s">
        <v>490</v>
      </c>
    </row>
    <row r="43" spans="2:13" ht="27.75" customHeight="1" x14ac:dyDescent="0.15">
      <c r="B43" s="1186"/>
      <c r="C43" s="1187"/>
      <c r="D43" s="106"/>
      <c r="E43" s="1190" t="s">
        <v>33</v>
      </c>
      <c r="F43" s="1190"/>
      <c r="G43" s="1190"/>
      <c r="H43" s="1191"/>
      <c r="I43" s="346">
        <v>6013</v>
      </c>
      <c r="J43" s="347">
        <v>5123</v>
      </c>
      <c r="K43" s="347">
        <v>4945</v>
      </c>
      <c r="L43" s="347">
        <v>4435</v>
      </c>
      <c r="M43" s="348">
        <v>4666</v>
      </c>
    </row>
    <row r="44" spans="2:13" ht="27.75" customHeight="1" x14ac:dyDescent="0.15">
      <c r="B44" s="1186"/>
      <c r="C44" s="1187"/>
      <c r="D44" s="106"/>
      <c r="E44" s="1190" t="s">
        <v>34</v>
      </c>
      <c r="F44" s="1190"/>
      <c r="G44" s="1190"/>
      <c r="H44" s="1191"/>
      <c r="I44" s="346">
        <v>138</v>
      </c>
      <c r="J44" s="347">
        <v>124</v>
      </c>
      <c r="K44" s="347">
        <v>107</v>
      </c>
      <c r="L44" s="347">
        <v>92</v>
      </c>
      <c r="M44" s="348">
        <v>78</v>
      </c>
    </row>
    <row r="45" spans="2:13" ht="27.75" customHeight="1" x14ac:dyDescent="0.15">
      <c r="B45" s="1186"/>
      <c r="C45" s="1187"/>
      <c r="D45" s="106"/>
      <c r="E45" s="1190" t="s">
        <v>35</v>
      </c>
      <c r="F45" s="1190"/>
      <c r="G45" s="1190"/>
      <c r="H45" s="1191"/>
      <c r="I45" s="346">
        <v>3102</v>
      </c>
      <c r="J45" s="347">
        <v>3154</v>
      </c>
      <c r="K45" s="347">
        <v>3097</v>
      </c>
      <c r="L45" s="347">
        <v>2961</v>
      </c>
      <c r="M45" s="348">
        <v>3109</v>
      </c>
    </row>
    <row r="46" spans="2:13" ht="27.75" customHeight="1" x14ac:dyDescent="0.15">
      <c r="B46" s="1186"/>
      <c r="C46" s="1187"/>
      <c r="D46" s="107"/>
      <c r="E46" s="1190" t="s">
        <v>36</v>
      </c>
      <c r="F46" s="1190"/>
      <c r="G46" s="1190"/>
      <c r="H46" s="1191"/>
      <c r="I46" s="346">
        <v>11</v>
      </c>
      <c r="J46" s="347">
        <v>1</v>
      </c>
      <c r="K46" s="347">
        <v>7</v>
      </c>
      <c r="L46" s="347" t="s">
        <v>490</v>
      </c>
      <c r="M46" s="348">
        <v>6</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11133</v>
      </c>
      <c r="J50" s="347">
        <v>14742</v>
      </c>
      <c r="K50" s="347">
        <v>14739</v>
      </c>
      <c r="L50" s="347">
        <v>14254</v>
      </c>
      <c r="M50" s="348">
        <v>13555</v>
      </c>
    </row>
    <row r="51" spans="2:13" ht="27.75" customHeight="1" x14ac:dyDescent="0.15">
      <c r="B51" s="1186"/>
      <c r="C51" s="1187"/>
      <c r="D51" s="106"/>
      <c r="E51" s="1190" t="s">
        <v>42</v>
      </c>
      <c r="F51" s="1190"/>
      <c r="G51" s="1190"/>
      <c r="H51" s="1191"/>
      <c r="I51" s="346">
        <v>4871</v>
      </c>
      <c r="J51" s="347">
        <v>4239</v>
      </c>
      <c r="K51" s="347">
        <v>4643</v>
      </c>
      <c r="L51" s="347">
        <v>5500</v>
      </c>
      <c r="M51" s="348">
        <v>6609</v>
      </c>
    </row>
    <row r="52" spans="2:13" ht="27.75" customHeight="1" x14ac:dyDescent="0.15">
      <c r="B52" s="1188"/>
      <c r="C52" s="1189"/>
      <c r="D52" s="106"/>
      <c r="E52" s="1190" t="s">
        <v>43</v>
      </c>
      <c r="F52" s="1190"/>
      <c r="G52" s="1190"/>
      <c r="H52" s="1191"/>
      <c r="I52" s="346">
        <v>23693</v>
      </c>
      <c r="J52" s="347">
        <v>23333</v>
      </c>
      <c r="K52" s="347">
        <v>22426</v>
      </c>
      <c r="L52" s="347">
        <v>21709</v>
      </c>
      <c r="M52" s="348">
        <v>20783</v>
      </c>
    </row>
    <row r="53" spans="2:13" ht="27.75" customHeight="1" thickBot="1" x14ac:dyDescent="0.2">
      <c r="B53" s="1192" t="s">
        <v>19</v>
      </c>
      <c r="C53" s="1193"/>
      <c r="D53" s="110"/>
      <c r="E53" s="1194" t="s">
        <v>44</v>
      </c>
      <c r="F53" s="1194"/>
      <c r="G53" s="1194"/>
      <c r="H53" s="1195"/>
      <c r="I53" s="349">
        <v>-856</v>
      </c>
      <c r="J53" s="350">
        <v>-3946</v>
      </c>
      <c r="K53" s="350">
        <v>-4455</v>
      </c>
      <c r="L53" s="350">
        <v>-4748</v>
      </c>
      <c r="M53" s="351">
        <v>-2517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9XHlaFbeEGqSNRDDPogoP1TFmLUxreMMTiw4ifmyZqM9QGTCbrHoKo9OJFIz37UyiowxeBFPVy3Aybr9qHTA==" saltValue="okHnOkHviYBzQ3MMZuD/5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pageSetUpPr fitToPage="1"/>
  </sheetPr>
  <dimension ref="B1:W64"/>
  <sheetViews>
    <sheetView showGridLines="0" zoomScale="70" zoomScaleNormal="70" zoomScaleSheetLayoutView="100" workbookViewId="0">
      <selection activeCell="G63" sqref="G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4512</v>
      </c>
      <c r="G55" s="352">
        <v>4020</v>
      </c>
      <c r="H55" s="353">
        <v>3121</v>
      </c>
    </row>
    <row r="56" spans="2:8" ht="52.5" customHeight="1" x14ac:dyDescent="0.15">
      <c r="B56" s="122"/>
      <c r="C56" s="1213" t="s">
        <v>47</v>
      </c>
      <c r="D56" s="1213"/>
      <c r="E56" s="1214"/>
      <c r="F56" s="354">
        <v>454</v>
      </c>
      <c r="G56" s="354">
        <v>454</v>
      </c>
      <c r="H56" s="355">
        <v>454</v>
      </c>
    </row>
    <row r="57" spans="2:8" ht="53.25" customHeight="1" x14ac:dyDescent="0.15">
      <c r="B57" s="122"/>
      <c r="C57" s="1215" t="s">
        <v>48</v>
      </c>
      <c r="D57" s="1215"/>
      <c r="E57" s="1216"/>
      <c r="F57" s="356">
        <v>7723</v>
      </c>
      <c r="G57" s="356">
        <v>8388</v>
      </c>
      <c r="H57" s="357">
        <v>8784</v>
      </c>
    </row>
    <row r="58" spans="2:8" ht="45.75" customHeight="1" x14ac:dyDescent="0.15">
      <c r="B58" s="123"/>
      <c r="C58" s="1203" t="s">
        <v>563</v>
      </c>
      <c r="D58" s="1204"/>
      <c r="E58" s="1205"/>
      <c r="F58" s="358">
        <v>3119</v>
      </c>
      <c r="G58" s="358">
        <v>3996</v>
      </c>
      <c r="H58" s="359">
        <v>4944</v>
      </c>
    </row>
    <row r="59" spans="2:8" ht="45.75" customHeight="1" x14ac:dyDescent="0.15">
      <c r="B59" s="123"/>
      <c r="C59" s="1203" t="s">
        <v>564</v>
      </c>
      <c r="D59" s="1204"/>
      <c r="E59" s="1205"/>
      <c r="F59" s="358">
        <v>2098</v>
      </c>
      <c r="G59" s="358">
        <v>2081</v>
      </c>
      <c r="H59" s="359">
        <v>1711</v>
      </c>
    </row>
    <row r="60" spans="2:8" ht="45.75" customHeight="1" x14ac:dyDescent="0.15">
      <c r="B60" s="123"/>
      <c r="C60" s="1203" t="s">
        <v>565</v>
      </c>
      <c r="D60" s="1204"/>
      <c r="E60" s="1205"/>
      <c r="F60" s="358">
        <v>1275</v>
      </c>
      <c r="G60" s="358">
        <v>1106</v>
      </c>
      <c r="H60" s="359">
        <v>861</v>
      </c>
    </row>
    <row r="61" spans="2:8" ht="45.75" customHeight="1" x14ac:dyDescent="0.15">
      <c r="B61" s="123"/>
      <c r="C61" s="1203" t="s">
        <v>566</v>
      </c>
      <c r="D61" s="1204"/>
      <c r="E61" s="1205"/>
      <c r="F61" s="358">
        <v>717</v>
      </c>
      <c r="G61" s="358">
        <v>605</v>
      </c>
      <c r="H61" s="359">
        <v>580</v>
      </c>
    </row>
    <row r="62" spans="2:8" ht="45.75" customHeight="1" thickBot="1" x14ac:dyDescent="0.2">
      <c r="B62" s="124"/>
      <c r="C62" s="1206" t="s">
        <v>567</v>
      </c>
      <c r="D62" s="1207"/>
      <c r="E62" s="1208"/>
      <c r="F62" s="360">
        <v>268</v>
      </c>
      <c r="G62" s="360">
        <v>260</v>
      </c>
      <c r="H62" s="361">
        <v>252</v>
      </c>
    </row>
    <row r="63" spans="2:8" ht="52.5" customHeight="1" thickBot="1" x14ac:dyDescent="0.2">
      <c r="B63" s="125"/>
      <c r="C63" s="1209" t="s">
        <v>49</v>
      </c>
      <c r="D63" s="1209"/>
      <c r="E63" s="1210"/>
      <c r="F63" s="362">
        <v>12689</v>
      </c>
      <c r="G63" s="362">
        <v>12862</v>
      </c>
      <c r="H63" s="363">
        <v>12358</v>
      </c>
    </row>
    <row r="64" spans="2:8" x14ac:dyDescent="0.15"/>
  </sheetData>
  <sheetProtection algorithmName="SHA-512" hashValue="geBKK/LIf57NRlpuHGXhuf0jbR01w8mOBIS/B1/vTSIqpMJKmTRVy9XHxDN6LIqmk2z3Ak7WiSKvd8sp6Jiaiw==" saltValue="mCjlQbZQo0M3CZaT0l3X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100252</v>
      </c>
      <c r="E3" s="144"/>
      <c r="F3" s="145">
        <v>45483</v>
      </c>
      <c r="G3" s="146"/>
      <c r="H3" s="147"/>
    </row>
    <row r="4" spans="1:8" x14ac:dyDescent="0.15">
      <c r="A4" s="148"/>
      <c r="B4" s="149"/>
      <c r="C4" s="150"/>
      <c r="D4" s="151">
        <v>33259</v>
      </c>
      <c r="E4" s="152"/>
      <c r="F4" s="153">
        <v>24241</v>
      </c>
      <c r="G4" s="154"/>
      <c r="H4" s="155"/>
    </row>
    <row r="5" spans="1:8" x14ac:dyDescent="0.15">
      <c r="A5" s="136" t="s">
        <v>523</v>
      </c>
      <c r="B5" s="141"/>
      <c r="C5" s="142"/>
      <c r="D5" s="143">
        <v>59926</v>
      </c>
      <c r="E5" s="144"/>
      <c r="F5" s="145">
        <v>45945</v>
      </c>
      <c r="G5" s="146"/>
      <c r="H5" s="147"/>
    </row>
    <row r="6" spans="1:8" x14ac:dyDescent="0.15">
      <c r="A6" s="148"/>
      <c r="B6" s="149"/>
      <c r="C6" s="150"/>
      <c r="D6" s="151">
        <v>28233</v>
      </c>
      <c r="E6" s="152"/>
      <c r="F6" s="153">
        <v>25180</v>
      </c>
      <c r="G6" s="154"/>
      <c r="H6" s="155"/>
    </row>
    <row r="7" spans="1:8" x14ac:dyDescent="0.15">
      <c r="A7" s="136" t="s">
        <v>524</v>
      </c>
      <c r="B7" s="141"/>
      <c r="C7" s="142"/>
      <c r="D7" s="143">
        <v>57467</v>
      </c>
      <c r="E7" s="144"/>
      <c r="F7" s="145">
        <v>44475</v>
      </c>
      <c r="G7" s="146"/>
      <c r="H7" s="147"/>
    </row>
    <row r="8" spans="1:8" x14ac:dyDescent="0.15">
      <c r="A8" s="148"/>
      <c r="B8" s="149"/>
      <c r="C8" s="150"/>
      <c r="D8" s="151">
        <v>31881</v>
      </c>
      <c r="E8" s="152"/>
      <c r="F8" s="153">
        <v>24780</v>
      </c>
      <c r="G8" s="154"/>
      <c r="H8" s="155"/>
    </row>
    <row r="9" spans="1:8" x14ac:dyDescent="0.15">
      <c r="A9" s="136" t="s">
        <v>525</v>
      </c>
      <c r="B9" s="141"/>
      <c r="C9" s="142"/>
      <c r="D9" s="143">
        <v>48481</v>
      </c>
      <c r="E9" s="144"/>
      <c r="F9" s="145">
        <v>45982</v>
      </c>
      <c r="G9" s="146"/>
      <c r="H9" s="147"/>
    </row>
    <row r="10" spans="1:8" x14ac:dyDescent="0.15">
      <c r="A10" s="148"/>
      <c r="B10" s="149"/>
      <c r="C10" s="150"/>
      <c r="D10" s="151">
        <v>30514</v>
      </c>
      <c r="E10" s="152"/>
      <c r="F10" s="153">
        <v>25583</v>
      </c>
      <c r="G10" s="154"/>
      <c r="H10" s="155"/>
    </row>
    <row r="11" spans="1:8" x14ac:dyDescent="0.15">
      <c r="A11" s="136" t="s">
        <v>526</v>
      </c>
      <c r="B11" s="141"/>
      <c r="C11" s="142"/>
      <c r="D11" s="143">
        <v>72633</v>
      </c>
      <c r="E11" s="144"/>
      <c r="F11" s="145">
        <v>50538</v>
      </c>
      <c r="G11" s="146"/>
      <c r="H11" s="147"/>
    </row>
    <row r="12" spans="1:8" x14ac:dyDescent="0.15">
      <c r="A12" s="148"/>
      <c r="B12" s="149"/>
      <c r="C12" s="156"/>
      <c r="D12" s="151">
        <v>59311</v>
      </c>
      <c r="E12" s="152"/>
      <c r="F12" s="153">
        <v>29053</v>
      </c>
      <c r="G12" s="154"/>
      <c r="H12" s="155"/>
    </row>
    <row r="13" spans="1:8" x14ac:dyDescent="0.15">
      <c r="A13" s="136"/>
      <c r="B13" s="141"/>
      <c r="C13" s="157"/>
      <c r="D13" s="158">
        <v>67752</v>
      </c>
      <c r="E13" s="159"/>
      <c r="F13" s="160">
        <v>46485</v>
      </c>
      <c r="G13" s="161"/>
      <c r="H13" s="147"/>
    </row>
    <row r="14" spans="1:8" x14ac:dyDescent="0.15">
      <c r="A14" s="148"/>
      <c r="B14" s="149"/>
      <c r="C14" s="150"/>
      <c r="D14" s="151">
        <v>36640</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9.1300000000000008</v>
      </c>
      <c r="C19" s="162">
        <f>ROUND(VALUE(SUBSTITUTE(実質収支比率等に係る経年分析!G$48,"▲","-")),2)</f>
        <v>5.98</v>
      </c>
      <c r="D19" s="162">
        <f>ROUND(VALUE(SUBSTITUTE(実質収支比率等に係る経年分析!H$48,"▲","-")),2)</f>
        <v>7.9</v>
      </c>
      <c r="E19" s="162">
        <f>ROUND(VALUE(SUBSTITUTE(実質収支比率等に係る経年分析!I$48,"▲","-")),2)</f>
        <v>6.38</v>
      </c>
      <c r="F19" s="162">
        <f>ROUND(VALUE(SUBSTITUTE(実質収支比率等に係る経年分析!J$48,"▲","-")),2)</f>
        <v>6.53</v>
      </c>
    </row>
    <row r="20" spans="1:11" x14ac:dyDescent="0.15">
      <c r="A20" s="162" t="s">
        <v>53</v>
      </c>
      <c r="B20" s="162">
        <f>ROUND(VALUE(SUBSTITUTE(実質収支比率等に係る経年分析!F$47,"▲","-")),2)</f>
        <v>20.84</v>
      </c>
      <c r="C20" s="162">
        <f>ROUND(VALUE(SUBSTITUTE(実質収支比率等に係る経年分析!G$47,"▲","-")),2)</f>
        <v>23.74</v>
      </c>
      <c r="D20" s="162">
        <f>ROUND(VALUE(SUBSTITUTE(実質収支比率等に係る経年分析!H$47,"▲","-")),2)</f>
        <v>26.5</v>
      </c>
      <c r="E20" s="162">
        <f>ROUND(VALUE(SUBSTITUTE(実質収支比率等に係る経年分析!I$47,"▲","-")),2)</f>
        <v>23.04</v>
      </c>
      <c r="F20" s="162">
        <f>ROUND(VALUE(SUBSTITUTE(実質収支比率等に係る経年分析!J$47,"▲","-")),2)</f>
        <v>17.48</v>
      </c>
    </row>
    <row r="21" spans="1:11" x14ac:dyDescent="0.15">
      <c r="A21" s="162" t="s">
        <v>54</v>
      </c>
      <c r="B21" s="162">
        <f>IF(ISNUMBER(VALUE(SUBSTITUTE(実質収支比率等に係る経年分析!F$49,"▲","-"))),ROUND(VALUE(SUBSTITUTE(実質収支比率等に係る経年分析!F$49,"▲","-")),2),NA())</f>
        <v>-11.83</v>
      </c>
      <c r="C21" s="162">
        <f>IF(ISNUMBER(VALUE(SUBSTITUTE(実質収支比率等に係る経年分析!G$49,"▲","-"))),ROUND(VALUE(SUBSTITUTE(実質収支比率等に係る経年分析!G$49,"▲","-")),2),NA())</f>
        <v>-4.8899999999999997</v>
      </c>
      <c r="D21" s="162">
        <f>IF(ISNUMBER(VALUE(SUBSTITUTE(実質収支比率等に係る経年分析!H$49,"▲","-"))),ROUND(VALUE(SUBSTITUTE(実質収支比率等に係る経年分析!H$49,"▲","-")),2),NA())</f>
        <v>0.36</v>
      </c>
      <c r="E21" s="162">
        <f>IF(ISNUMBER(VALUE(SUBSTITUTE(実質収支比率等に係る経年分析!I$49,"▲","-"))),ROUND(VALUE(SUBSTITUTE(実質収支比率等に係る経年分析!I$49,"▲","-")),2),NA())</f>
        <v>-9.3000000000000007</v>
      </c>
      <c r="F21" s="162">
        <f>IF(ISNUMBER(VALUE(SUBSTITUTE(実質収支比率等に係る経年分析!J$49,"▲","-"))),ROUND(VALUE(SUBSTITUTE(実質収支比率等に係る経年分析!J$49,"▲","-")),2),NA())</f>
        <v>-8.66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名取市被災市街地復興土地区画整理事業特別会計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0.48</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名取市休日夜間急患センター特別会計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名取市後期高齢者医療特別会計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名取市国民健康保険特別会計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0.09</v>
      </c>
    </row>
    <row r="33" spans="1:16" x14ac:dyDescent="0.15">
      <c r="A33" s="163" t="str">
        <f>IF(連結実質赤字比率に係る赤字・黒字の構成分析!C$37="",NA(),連結実質赤字比率に係る赤字・黒字の構成分析!C$37)</f>
        <v>名取市介護保険特別会計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1.94</v>
      </c>
    </row>
    <row r="34" spans="1:16" x14ac:dyDescent="0.15">
      <c r="A34" s="163" t="str">
        <f>IF(連結実質赤字比率に係る赤字・黒字の構成分析!C$36="",NA(),連結実質赤字比率に係る赤字・黒字の構成分析!C$36)</f>
        <v>名取市下水道事業等会計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9.01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11.49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9.07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6.37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4.4800000000000004</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5.95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7.79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6.19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6.51</v>
      </c>
    </row>
    <row r="36" spans="1:16" x14ac:dyDescent="0.15">
      <c r="A36" s="163" t="str">
        <f>IF(連結実質赤字比率に係る赤字・黒字の構成分析!C$34="",NA(),連結実質赤字比率に係る赤字・黒字の構成分析!C$34)</f>
        <v>名取市水道事業会計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26.58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27.1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29.79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29.51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29.24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3279</v>
      </c>
      <c r="E42" s="164"/>
      <c r="F42" s="164"/>
      <c r="G42" s="164">
        <f>'実質公債費比率（分子）の構造'!L$52</f>
        <v>3225</v>
      </c>
      <c r="H42" s="164"/>
      <c r="I42" s="164"/>
      <c r="J42" s="164">
        <f>'実質公債費比率（分子）の構造'!M$52</f>
        <v>3067</v>
      </c>
      <c r="K42" s="164"/>
      <c r="L42" s="164"/>
      <c r="M42" s="164">
        <f>'実質公債費比率（分子）の構造'!N$52</f>
        <v>2952</v>
      </c>
      <c r="N42" s="164"/>
      <c r="O42" s="164"/>
      <c r="P42" s="164">
        <f>'実質公債費比率（分子）の構造'!O$52</f>
        <v>2737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128</v>
      </c>
      <c r="C44" s="164"/>
      <c r="D44" s="164"/>
      <c r="E44" s="164">
        <f>'実質公債費比率（分子）の構造'!L$50</f>
        <v>130</v>
      </c>
      <c r="F44" s="164"/>
      <c r="G44" s="164"/>
      <c r="H44" s="164">
        <f>'実質公債費比率（分子）の構造'!M$50</f>
        <v>124</v>
      </c>
      <c r="I44" s="164"/>
      <c r="J44" s="164"/>
      <c r="K44" s="164">
        <f>'実質公債費比率（分子）の構造'!N$50</f>
        <v>122</v>
      </c>
      <c r="L44" s="164"/>
      <c r="M44" s="164"/>
      <c r="N44" s="164">
        <f>'実質公債費比率（分子）の構造'!O$50</f>
        <v>121</v>
      </c>
      <c r="O44" s="164"/>
      <c r="P44" s="164"/>
    </row>
    <row r="45" spans="1:16" x14ac:dyDescent="0.15">
      <c r="A45" s="164" t="s">
        <v>63</v>
      </c>
      <c r="B45" s="164">
        <f>'実質公債費比率（分子）の構造'!K$49</f>
        <v>14</v>
      </c>
      <c r="C45" s="164"/>
      <c r="D45" s="164"/>
      <c r="E45" s="164">
        <f>'実質公債費比率（分子）の構造'!L$49</f>
        <v>14</v>
      </c>
      <c r="F45" s="164"/>
      <c r="G45" s="164"/>
      <c r="H45" s="164">
        <f>'実質公債費比率（分子）の構造'!M$49</f>
        <v>16</v>
      </c>
      <c r="I45" s="164"/>
      <c r="J45" s="164"/>
      <c r="K45" s="164">
        <f>'実質公債費比率（分子）の構造'!N$49</f>
        <v>16</v>
      </c>
      <c r="L45" s="164"/>
      <c r="M45" s="164"/>
      <c r="N45" s="164">
        <f>'実質公債費比率（分子）の構造'!O$49</f>
        <v>16</v>
      </c>
      <c r="O45" s="164"/>
      <c r="P45" s="164"/>
    </row>
    <row r="46" spans="1:16" x14ac:dyDescent="0.15">
      <c r="A46" s="164" t="s">
        <v>64</v>
      </c>
      <c r="B46" s="164">
        <f>'実質公債費比率（分子）の構造'!K$48</f>
        <v>918</v>
      </c>
      <c r="C46" s="164"/>
      <c r="D46" s="164"/>
      <c r="E46" s="164">
        <f>'実質公債費比率（分子）の構造'!L$48</f>
        <v>810</v>
      </c>
      <c r="F46" s="164"/>
      <c r="G46" s="164"/>
      <c r="H46" s="164">
        <f>'実質公債費比率（分子）の構造'!M$48</f>
        <v>410</v>
      </c>
      <c r="I46" s="164"/>
      <c r="J46" s="164"/>
      <c r="K46" s="164">
        <f>'実質公債費比率（分子）の構造'!N$48</f>
        <v>388</v>
      </c>
      <c r="L46" s="164"/>
      <c r="M46" s="164"/>
      <c r="N46" s="164">
        <f>'実質公債費比率（分子）の構造'!O$48</f>
        <v>413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2987</v>
      </c>
      <c r="C49" s="164"/>
      <c r="D49" s="164"/>
      <c r="E49" s="164">
        <f>'実質公債費比率（分子）の構造'!L$45</f>
        <v>2893</v>
      </c>
      <c r="F49" s="164"/>
      <c r="G49" s="164"/>
      <c r="H49" s="164">
        <f>'実質公債費比率（分子）の構造'!M$45</f>
        <v>2855</v>
      </c>
      <c r="I49" s="164"/>
      <c r="J49" s="164"/>
      <c r="K49" s="164">
        <f>'実質公債費比率（分子）の構造'!N$45</f>
        <v>2646</v>
      </c>
      <c r="L49" s="164"/>
      <c r="M49" s="164"/>
      <c r="N49" s="164">
        <f>'実質公債費比率（分子）の構造'!O$45</f>
        <v>2514</v>
      </c>
      <c r="O49" s="164"/>
      <c r="P49" s="164"/>
    </row>
    <row r="50" spans="1:16" x14ac:dyDescent="0.15">
      <c r="A50" s="164" t="s">
        <v>67</v>
      </c>
      <c r="B50" s="164" t="e">
        <f>NA()</f>
        <v>#N/A</v>
      </c>
      <c r="C50" s="164">
        <f>IF(ISNUMBER('実質公債費比率（分子）の構造'!K$53),'実質公債費比率（分子）の構造'!K$53,NA())</f>
        <v>768</v>
      </c>
      <c r="D50" s="164" t="e">
        <f>NA()</f>
        <v>#N/A</v>
      </c>
      <c r="E50" s="164" t="e">
        <f>NA()</f>
        <v>#N/A</v>
      </c>
      <c r="F50" s="164">
        <f>IF(ISNUMBER('実質公債費比率（分子）の構造'!L$53),'実質公債費比率（分子）の構造'!L$53,NA())</f>
        <v>622</v>
      </c>
      <c r="G50" s="164" t="e">
        <f>NA()</f>
        <v>#N/A</v>
      </c>
      <c r="H50" s="164" t="e">
        <f>NA()</f>
        <v>#N/A</v>
      </c>
      <c r="I50" s="164">
        <f>IF(ISNUMBER('実質公債費比率（分子）の構造'!M$53),'実質公債費比率（分子）の構造'!M$53,NA())</f>
        <v>338</v>
      </c>
      <c r="J50" s="164" t="e">
        <f>NA()</f>
        <v>#N/A</v>
      </c>
      <c r="K50" s="164" t="e">
        <f>NA()</f>
        <v>#N/A</v>
      </c>
      <c r="L50" s="164">
        <f>IF(ISNUMBER('実質公債費比率（分子）の構造'!N$53),'実質公債費比率（分子）の構造'!N$53,NA())</f>
        <v>220</v>
      </c>
      <c r="M50" s="164" t="e">
        <f>NA()</f>
        <v>#N/A</v>
      </c>
      <c r="N50" s="164" t="e">
        <f>NA()</f>
        <v>#N/A</v>
      </c>
      <c r="O50" s="164">
        <f>IF(ISNUMBER('実質公債費比率（分子）の構造'!O$53),'実質公債費比率（分子）の構造'!O$53,NA())</f>
        <v>327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23693</v>
      </c>
      <c r="E56" s="163"/>
      <c r="F56" s="163"/>
      <c r="G56" s="163">
        <f>'将来負担比率（分子）の構造'!J$52</f>
        <v>23333</v>
      </c>
      <c r="H56" s="163"/>
      <c r="I56" s="163"/>
      <c r="J56" s="163">
        <f>'将来負担比率（分子）の構造'!K$52</f>
        <v>22426</v>
      </c>
      <c r="K56" s="163"/>
      <c r="L56" s="163"/>
      <c r="M56" s="163">
        <f>'将来負担比率（分子）の構造'!L$52</f>
        <v>21709</v>
      </c>
      <c r="N56" s="163"/>
      <c r="O56" s="163"/>
      <c r="P56" s="163">
        <f>'将来負担比率（分子）の構造'!M$52</f>
        <v>20783</v>
      </c>
    </row>
    <row r="57" spans="1:16" x14ac:dyDescent="0.15">
      <c r="A57" s="163" t="s">
        <v>42</v>
      </c>
      <c r="B57" s="163"/>
      <c r="C57" s="163"/>
      <c r="D57" s="163">
        <f>'将来負担比率（分子）の構造'!I$51</f>
        <v>4871</v>
      </c>
      <c r="E57" s="163"/>
      <c r="F57" s="163"/>
      <c r="G57" s="163">
        <f>'将来負担比率（分子）の構造'!J$51</f>
        <v>4239</v>
      </c>
      <c r="H57" s="163"/>
      <c r="I57" s="163"/>
      <c r="J57" s="163">
        <f>'将来負担比率（分子）の構造'!K$51</f>
        <v>4643</v>
      </c>
      <c r="K57" s="163"/>
      <c r="L57" s="163"/>
      <c r="M57" s="163">
        <f>'将来負担比率（分子）の構造'!L$51</f>
        <v>5500</v>
      </c>
      <c r="N57" s="163"/>
      <c r="O57" s="163"/>
      <c r="P57" s="163">
        <f>'将来負担比率（分子）の構造'!M$51</f>
        <v>6609</v>
      </c>
    </row>
    <row r="58" spans="1:16" x14ac:dyDescent="0.15">
      <c r="A58" s="163" t="s">
        <v>41</v>
      </c>
      <c r="B58" s="163"/>
      <c r="C58" s="163"/>
      <c r="D58" s="163">
        <f>'将来負担比率（分子）の構造'!I$50</f>
        <v>11133</v>
      </c>
      <c r="E58" s="163"/>
      <c r="F58" s="163"/>
      <c r="G58" s="163">
        <f>'将来負担比率（分子）の構造'!J$50</f>
        <v>14742</v>
      </c>
      <c r="H58" s="163"/>
      <c r="I58" s="163"/>
      <c r="J58" s="163">
        <f>'将来負担比率（分子）の構造'!K$50</f>
        <v>14739</v>
      </c>
      <c r="K58" s="163"/>
      <c r="L58" s="163"/>
      <c r="M58" s="163">
        <f>'将来負担比率（分子）の構造'!L$50</f>
        <v>14254</v>
      </c>
      <c r="N58" s="163"/>
      <c r="O58" s="163"/>
      <c r="P58" s="163">
        <f>'将来負担比率（分子）の構造'!M$50</f>
        <v>13555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11</v>
      </c>
      <c r="C61" s="163"/>
      <c r="D61" s="163"/>
      <c r="E61" s="163">
        <f>'将来負担比率（分子）の構造'!J$46</f>
        <v>1</v>
      </c>
      <c r="F61" s="163"/>
      <c r="G61" s="163"/>
      <c r="H61" s="163">
        <f>'将来負担比率（分子）の構造'!K$46</f>
        <v>7</v>
      </c>
      <c r="I61" s="163"/>
      <c r="J61" s="163"/>
      <c r="K61" s="163" t="str">
        <f>'将来負担比率（分子）の構造'!L$46</f>
        <v>-</v>
      </c>
      <c r="L61" s="163"/>
      <c r="M61" s="163"/>
      <c r="N61" s="163">
        <f>'将来負担比率（分子）の構造'!M$46</f>
        <v>6</v>
      </c>
      <c r="O61" s="163"/>
      <c r="P61" s="163"/>
    </row>
    <row r="62" spans="1:16" x14ac:dyDescent="0.15">
      <c r="A62" s="163" t="s">
        <v>35</v>
      </c>
      <c r="B62" s="163">
        <f>'将来負担比率（分子）の構造'!I$45</f>
        <v>3102</v>
      </c>
      <c r="C62" s="163"/>
      <c r="D62" s="163"/>
      <c r="E62" s="163">
        <f>'将来負担比率（分子）の構造'!J$45</f>
        <v>3154</v>
      </c>
      <c r="F62" s="163"/>
      <c r="G62" s="163"/>
      <c r="H62" s="163">
        <f>'将来負担比率（分子）の構造'!K$45</f>
        <v>3097</v>
      </c>
      <c r="I62" s="163"/>
      <c r="J62" s="163"/>
      <c r="K62" s="163">
        <f>'将来負担比率（分子）の構造'!L$45</f>
        <v>2961</v>
      </c>
      <c r="L62" s="163"/>
      <c r="M62" s="163"/>
      <c r="N62" s="163">
        <f>'将来負担比率（分子）の構造'!M$45</f>
        <v>3109</v>
      </c>
      <c r="O62" s="163"/>
      <c r="P62" s="163"/>
    </row>
    <row r="63" spans="1:16" x14ac:dyDescent="0.15">
      <c r="A63" s="163" t="s">
        <v>34</v>
      </c>
      <c r="B63" s="163">
        <f>'将来負担比率（分子）の構造'!I$44</f>
        <v>138</v>
      </c>
      <c r="C63" s="163"/>
      <c r="D63" s="163"/>
      <c r="E63" s="163">
        <f>'将来負担比率（分子）の構造'!J$44</f>
        <v>124</v>
      </c>
      <c r="F63" s="163"/>
      <c r="G63" s="163"/>
      <c r="H63" s="163">
        <f>'将来負担比率（分子）の構造'!K$44</f>
        <v>107</v>
      </c>
      <c r="I63" s="163"/>
      <c r="J63" s="163"/>
      <c r="K63" s="163">
        <f>'将来負担比率（分子）の構造'!L$44</f>
        <v>92</v>
      </c>
      <c r="L63" s="163"/>
      <c r="M63" s="163"/>
      <c r="N63" s="163">
        <f>'将来負担比率（分子）の構造'!M$44</f>
        <v>78</v>
      </c>
      <c r="O63" s="163"/>
      <c r="P63" s="163"/>
    </row>
    <row r="64" spans="1:16" x14ac:dyDescent="0.15">
      <c r="A64" s="163" t="s">
        <v>33</v>
      </c>
      <c r="B64" s="163">
        <f>'将来負担比率（分子）の構造'!I$43</f>
        <v>6013</v>
      </c>
      <c r="C64" s="163"/>
      <c r="D64" s="163"/>
      <c r="E64" s="163">
        <f>'将来負担比率（分子）の構造'!J$43</f>
        <v>5123</v>
      </c>
      <c r="F64" s="163"/>
      <c r="G64" s="163"/>
      <c r="H64" s="163">
        <f>'将来負担比率（分子）の構造'!K$43</f>
        <v>4945</v>
      </c>
      <c r="I64" s="163"/>
      <c r="J64" s="163"/>
      <c r="K64" s="163">
        <f>'将来負担比率（分子）の構造'!L$43</f>
        <v>4435</v>
      </c>
      <c r="L64" s="163"/>
      <c r="M64" s="163"/>
      <c r="N64" s="163">
        <f>'将来負担比率（分子）の構造'!M$43</f>
        <v>4666</v>
      </c>
      <c r="O64" s="163"/>
      <c r="P64" s="163"/>
    </row>
    <row r="65" spans="1:16" x14ac:dyDescent="0.15">
      <c r="A65" s="163" t="s">
        <v>32</v>
      </c>
      <c r="B65" s="163">
        <f>'将来負担比率（分子）の構造'!I$42</f>
        <v>481</v>
      </c>
      <c r="C65" s="163"/>
      <c r="D65" s="163"/>
      <c r="E65" s="163">
        <f>'将来負担比率（分子）の構造'!J$42</f>
        <v>361</v>
      </c>
      <c r="F65" s="163"/>
      <c r="G65" s="163"/>
      <c r="H65" s="163">
        <f>'将来負担比率（分子）の構造'!K$42</f>
        <v>307</v>
      </c>
      <c r="I65" s="163"/>
      <c r="J65" s="163"/>
      <c r="K65" s="163">
        <f>'将来負担比率（分子）の構造'!L$42</f>
        <v>153</v>
      </c>
      <c r="L65" s="163"/>
      <c r="M65" s="163"/>
      <c r="N65" s="163" t="str">
        <f>'将来負担比率（分子）の構造'!M$42</f>
        <v>-</v>
      </c>
      <c r="O65" s="163"/>
      <c r="P65" s="163"/>
    </row>
    <row r="66" spans="1:16" x14ac:dyDescent="0.15">
      <c r="A66" s="163" t="s">
        <v>31</v>
      </c>
      <c r="B66" s="163">
        <f>'将来負担比率（分子）の構造'!I$41</f>
        <v>29094</v>
      </c>
      <c r="C66" s="163"/>
      <c r="D66" s="163"/>
      <c r="E66" s="163">
        <f>'将来負担比率（分子）の構造'!J$41</f>
        <v>29606</v>
      </c>
      <c r="F66" s="163"/>
      <c r="G66" s="163"/>
      <c r="H66" s="163">
        <f>'将来負担比率（分子）の構造'!K$41</f>
        <v>28890</v>
      </c>
      <c r="I66" s="163"/>
      <c r="J66" s="163"/>
      <c r="K66" s="163">
        <f>'将来負担比率（分子）の構造'!L$41</f>
        <v>29075</v>
      </c>
      <c r="L66" s="163"/>
      <c r="M66" s="163"/>
      <c r="N66" s="163">
        <f>'将来負担比率（分子）の構造'!M$41</f>
        <v>30570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4512</v>
      </c>
      <c r="C72" s="167">
        <f>基金残高に係る経年分析!G55</f>
        <v>4020</v>
      </c>
      <c r="D72" s="167">
        <f>基金残高に係る経年分析!H55</f>
        <v>3121</v>
      </c>
    </row>
    <row r="73" spans="1:16" x14ac:dyDescent="0.15">
      <c r="A73" s="166" t="s">
        <v>74</v>
      </c>
      <c r="B73" s="167">
        <f>基金残高に係る経年分析!F56</f>
        <v>454</v>
      </c>
      <c r="C73" s="167">
        <f>基金残高に係る経年分析!G56</f>
        <v>454</v>
      </c>
      <c r="D73" s="167">
        <f>基金残高に係る経年分析!H56</f>
        <v>454</v>
      </c>
    </row>
    <row r="74" spans="1:16" x14ac:dyDescent="0.15">
      <c r="A74" s="166" t="s">
        <v>75</v>
      </c>
      <c r="B74" s="167">
        <f>基金残高に係る経年分析!F57</f>
        <v>7723</v>
      </c>
      <c r="C74" s="167">
        <f>基金残高に係る経年分析!G57</f>
        <v>8388</v>
      </c>
      <c r="D74" s="167">
        <f>基金残高に係る経年分析!H57</f>
        <v>8784</v>
      </c>
    </row>
  </sheetData>
  <sheetProtection algorithmName="SHA-512" hashValue="g69QKg/UsnmNAvgcUHWbU77c7Vqa5lA+vGJnuP+J5G7Ven1H/XdacKrwiGcsYamULKgtFDT/QArEcTr5ax8lFQ==" saltValue="DeyfLABd++pAetgiiTdW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L8" sqref="AL8:AO8"/>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12537348</v>
      </c>
      <c r="S5" s="677"/>
      <c r="T5" s="677"/>
      <c r="U5" s="677"/>
      <c r="V5" s="677"/>
      <c r="W5" s="677"/>
      <c r="X5" s="677"/>
      <c r="Y5" s="702"/>
      <c r="Z5" s="715">
        <v>31.5</v>
      </c>
      <c r="AA5" s="715"/>
      <c r="AB5" s="715"/>
      <c r="AC5" s="715"/>
      <c r="AD5" s="716">
        <v>11563448</v>
      </c>
      <c r="AE5" s="716"/>
      <c r="AF5" s="716"/>
      <c r="AG5" s="716"/>
      <c r="AH5" s="716"/>
      <c r="AI5" s="716"/>
      <c r="AJ5" s="716"/>
      <c r="AK5" s="716"/>
      <c r="AL5" s="703">
        <v>63.4</v>
      </c>
      <c r="AM5" s="685"/>
      <c r="AN5" s="685"/>
      <c r="AO5" s="704"/>
      <c r="AP5" s="679" t="s">
        <v>216</v>
      </c>
      <c r="AQ5" s="680"/>
      <c r="AR5" s="680"/>
      <c r="AS5" s="680"/>
      <c r="AT5" s="680"/>
      <c r="AU5" s="680"/>
      <c r="AV5" s="680"/>
      <c r="AW5" s="680"/>
      <c r="AX5" s="680"/>
      <c r="AY5" s="680"/>
      <c r="AZ5" s="680"/>
      <c r="BA5" s="680"/>
      <c r="BB5" s="680"/>
      <c r="BC5" s="680"/>
      <c r="BD5" s="680"/>
      <c r="BE5" s="680"/>
      <c r="BF5" s="681"/>
      <c r="BG5" s="621">
        <v>11549069</v>
      </c>
      <c r="BH5" s="622"/>
      <c r="BI5" s="622"/>
      <c r="BJ5" s="622"/>
      <c r="BK5" s="622"/>
      <c r="BL5" s="622"/>
      <c r="BM5" s="622"/>
      <c r="BN5" s="623"/>
      <c r="BO5" s="659">
        <v>92.1</v>
      </c>
      <c r="BP5" s="659"/>
      <c r="BQ5" s="659"/>
      <c r="BR5" s="659"/>
      <c r="BS5" s="660">
        <v>123229</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314073</v>
      </c>
      <c r="S6" s="622"/>
      <c r="T6" s="622"/>
      <c r="U6" s="622"/>
      <c r="V6" s="622"/>
      <c r="W6" s="622"/>
      <c r="X6" s="622"/>
      <c r="Y6" s="623"/>
      <c r="Z6" s="659">
        <v>0.8</v>
      </c>
      <c r="AA6" s="659"/>
      <c r="AB6" s="659"/>
      <c r="AC6" s="659"/>
      <c r="AD6" s="660">
        <v>314073</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11549069</v>
      </c>
      <c r="BH6" s="622"/>
      <c r="BI6" s="622"/>
      <c r="BJ6" s="622"/>
      <c r="BK6" s="622"/>
      <c r="BL6" s="622"/>
      <c r="BM6" s="622"/>
      <c r="BN6" s="623"/>
      <c r="BO6" s="659">
        <v>92.1</v>
      </c>
      <c r="BP6" s="659"/>
      <c r="BQ6" s="659"/>
      <c r="BR6" s="659"/>
      <c r="BS6" s="660">
        <v>123229</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245748</v>
      </c>
      <c r="CS6" s="622"/>
      <c r="CT6" s="622"/>
      <c r="CU6" s="622"/>
      <c r="CV6" s="622"/>
      <c r="CW6" s="622"/>
      <c r="CX6" s="622"/>
      <c r="CY6" s="623"/>
      <c r="CZ6" s="703">
        <v>0.6</v>
      </c>
      <c r="DA6" s="685"/>
      <c r="DB6" s="685"/>
      <c r="DC6" s="705"/>
      <c r="DD6" s="627" t="s">
        <v>121</v>
      </c>
      <c r="DE6" s="622"/>
      <c r="DF6" s="622"/>
      <c r="DG6" s="622"/>
      <c r="DH6" s="622"/>
      <c r="DI6" s="622"/>
      <c r="DJ6" s="622"/>
      <c r="DK6" s="622"/>
      <c r="DL6" s="622"/>
      <c r="DM6" s="622"/>
      <c r="DN6" s="622"/>
      <c r="DO6" s="622"/>
      <c r="DP6" s="623"/>
      <c r="DQ6" s="627">
        <v>245748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3984</v>
      </c>
      <c r="S7" s="622"/>
      <c r="T7" s="622"/>
      <c r="U7" s="622"/>
      <c r="V7" s="622"/>
      <c r="W7" s="622"/>
      <c r="X7" s="622"/>
      <c r="Y7" s="623"/>
      <c r="Z7" s="659">
        <v>0</v>
      </c>
      <c r="AA7" s="659"/>
      <c r="AB7" s="659"/>
      <c r="AC7" s="659"/>
      <c r="AD7" s="660">
        <v>3984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4990704</v>
      </c>
      <c r="BH7" s="622"/>
      <c r="BI7" s="622"/>
      <c r="BJ7" s="622"/>
      <c r="BK7" s="622"/>
      <c r="BL7" s="622"/>
      <c r="BM7" s="622"/>
      <c r="BN7" s="623"/>
      <c r="BO7" s="659">
        <v>39.799999999999997</v>
      </c>
      <c r="BP7" s="659"/>
      <c r="BQ7" s="659"/>
      <c r="BR7" s="659"/>
      <c r="BS7" s="660">
        <v>123229</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4180272</v>
      </c>
      <c r="CS7" s="622"/>
      <c r="CT7" s="622"/>
      <c r="CU7" s="622"/>
      <c r="CV7" s="622"/>
      <c r="CW7" s="622"/>
      <c r="CX7" s="622"/>
      <c r="CY7" s="623"/>
      <c r="CZ7" s="659">
        <v>11</v>
      </c>
      <c r="DA7" s="659"/>
      <c r="DB7" s="659"/>
      <c r="DC7" s="659"/>
      <c r="DD7" s="627">
        <v>81548</v>
      </c>
      <c r="DE7" s="622"/>
      <c r="DF7" s="622"/>
      <c r="DG7" s="622"/>
      <c r="DH7" s="622"/>
      <c r="DI7" s="622"/>
      <c r="DJ7" s="622"/>
      <c r="DK7" s="622"/>
      <c r="DL7" s="622"/>
      <c r="DM7" s="622"/>
      <c r="DN7" s="622"/>
      <c r="DO7" s="622"/>
      <c r="DP7" s="623"/>
      <c r="DQ7" s="627">
        <v>3503759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68100</v>
      </c>
      <c r="S8" s="622"/>
      <c r="T8" s="622"/>
      <c r="U8" s="622"/>
      <c r="V8" s="622"/>
      <c r="W8" s="622"/>
      <c r="X8" s="622"/>
      <c r="Y8" s="623"/>
      <c r="Z8" s="659">
        <v>0.2</v>
      </c>
      <c r="AA8" s="659"/>
      <c r="AB8" s="659"/>
      <c r="AC8" s="659"/>
      <c r="AD8" s="660">
        <v>68100</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124806</v>
      </c>
      <c r="BH8" s="622"/>
      <c r="BI8" s="622"/>
      <c r="BJ8" s="622"/>
      <c r="BK8" s="622"/>
      <c r="BL8" s="622"/>
      <c r="BM8" s="622"/>
      <c r="BN8" s="623"/>
      <c r="BO8" s="659">
        <v>1</v>
      </c>
      <c r="BP8" s="659"/>
      <c r="BQ8" s="659"/>
      <c r="BR8" s="659"/>
      <c r="BS8" s="660" t="s">
        <v>121</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13720415</v>
      </c>
      <c r="CS8" s="622"/>
      <c r="CT8" s="622"/>
      <c r="CU8" s="622"/>
      <c r="CV8" s="622"/>
      <c r="CW8" s="622"/>
      <c r="CX8" s="622"/>
      <c r="CY8" s="623"/>
      <c r="CZ8" s="659">
        <v>36</v>
      </c>
      <c r="DA8" s="659"/>
      <c r="DB8" s="659"/>
      <c r="DC8" s="659"/>
      <c r="DD8" s="627">
        <v>35298</v>
      </c>
      <c r="DE8" s="622"/>
      <c r="DF8" s="622"/>
      <c r="DG8" s="622"/>
      <c r="DH8" s="622"/>
      <c r="DI8" s="622"/>
      <c r="DJ8" s="622"/>
      <c r="DK8" s="622"/>
      <c r="DL8" s="622"/>
      <c r="DM8" s="622"/>
      <c r="DN8" s="622"/>
      <c r="DO8" s="622"/>
      <c r="DP8" s="623"/>
      <c r="DQ8" s="627">
        <v>7084843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90975</v>
      </c>
      <c r="S9" s="622"/>
      <c r="T9" s="622"/>
      <c r="U9" s="622"/>
      <c r="V9" s="622"/>
      <c r="W9" s="622"/>
      <c r="X9" s="622"/>
      <c r="Y9" s="623"/>
      <c r="Z9" s="659">
        <v>0.2</v>
      </c>
      <c r="AA9" s="659"/>
      <c r="AB9" s="659"/>
      <c r="AC9" s="659"/>
      <c r="AD9" s="660">
        <v>90975</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4115968</v>
      </c>
      <c r="BH9" s="622"/>
      <c r="BI9" s="622"/>
      <c r="BJ9" s="622"/>
      <c r="BK9" s="622"/>
      <c r="BL9" s="622"/>
      <c r="BM9" s="622"/>
      <c r="BN9" s="623"/>
      <c r="BO9" s="659">
        <v>32.799999999999997</v>
      </c>
      <c r="BP9" s="659"/>
      <c r="BQ9" s="659"/>
      <c r="BR9" s="659"/>
      <c r="BS9" s="660" t="s">
        <v>121</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2557633</v>
      </c>
      <c r="CS9" s="622"/>
      <c r="CT9" s="622"/>
      <c r="CU9" s="622"/>
      <c r="CV9" s="622"/>
      <c r="CW9" s="622"/>
      <c r="CX9" s="622"/>
      <c r="CY9" s="623"/>
      <c r="CZ9" s="659">
        <v>6.7</v>
      </c>
      <c r="DA9" s="659"/>
      <c r="DB9" s="659"/>
      <c r="DC9" s="659"/>
      <c r="DD9" s="627">
        <v>60166</v>
      </c>
      <c r="DE9" s="622"/>
      <c r="DF9" s="622"/>
      <c r="DG9" s="622"/>
      <c r="DH9" s="622"/>
      <c r="DI9" s="622"/>
      <c r="DJ9" s="622"/>
      <c r="DK9" s="622"/>
      <c r="DL9" s="622"/>
      <c r="DM9" s="622"/>
      <c r="DN9" s="622"/>
      <c r="DO9" s="622"/>
      <c r="DP9" s="623"/>
      <c r="DQ9" s="627">
        <v>2184338</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318161</v>
      </c>
      <c r="BH10" s="622"/>
      <c r="BI10" s="622"/>
      <c r="BJ10" s="622"/>
      <c r="BK10" s="622"/>
      <c r="BL10" s="622"/>
      <c r="BM10" s="622"/>
      <c r="BN10" s="623"/>
      <c r="BO10" s="659">
        <v>2.5</v>
      </c>
      <c r="BP10" s="659"/>
      <c r="BQ10" s="659"/>
      <c r="BR10" s="659"/>
      <c r="BS10" s="660" t="s">
        <v>121</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28251</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18251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2047901</v>
      </c>
      <c r="S11" s="622"/>
      <c r="T11" s="622"/>
      <c r="U11" s="622"/>
      <c r="V11" s="622"/>
      <c r="W11" s="622"/>
      <c r="X11" s="622"/>
      <c r="Y11" s="623"/>
      <c r="Z11" s="624">
        <v>5.2</v>
      </c>
      <c r="AA11" s="625"/>
      <c r="AB11" s="625"/>
      <c r="AC11" s="626"/>
      <c r="AD11" s="627">
        <v>2047901</v>
      </c>
      <c r="AE11" s="622"/>
      <c r="AF11" s="622"/>
      <c r="AG11" s="622"/>
      <c r="AH11" s="622"/>
      <c r="AI11" s="622"/>
      <c r="AJ11" s="622"/>
      <c r="AK11" s="623"/>
      <c r="AL11" s="624">
        <v>11.2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431769</v>
      </c>
      <c r="BH11" s="622"/>
      <c r="BI11" s="622"/>
      <c r="BJ11" s="622"/>
      <c r="BK11" s="622"/>
      <c r="BL11" s="622"/>
      <c r="BM11" s="622"/>
      <c r="BN11" s="623"/>
      <c r="BO11" s="659">
        <v>3.4</v>
      </c>
      <c r="BP11" s="659"/>
      <c r="BQ11" s="659"/>
      <c r="BR11" s="659"/>
      <c r="BS11" s="660">
        <v>123229</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567220</v>
      </c>
      <c r="CS11" s="622"/>
      <c r="CT11" s="622"/>
      <c r="CU11" s="622"/>
      <c r="CV11" s="622"/>
      <c r="CW11" s="622"/>
      <c r="CX11" s="622"/>
      <c r="CY11" s="623"/>
      <c r="CZ11" s="659">
        <v>1.5</v>
      </c>
      <c r="DA11" s="659"/>
      <c r="DB11" s="659"/>
      <c r="DC11" s="659"/>
      <c r="DD11" s="627">
        <v>137446</v>
      </c>
      <c r="DE11" s="622"/>
      <c r="DF11" s="622"/>
      <c r="DG11" s="622"/>
      <c r="DH11" s="622"/>
      <c r="DI11" s="622"/>
      <c r="DJ11" s="622"/>
      <c r="DK11" s="622"/>
      <c r="DL11" s="622"/>
      <c r="DM11" s="622"/>
      <c r="DN11" s="622"/>
      <c r="DO11" s="622"/>
      <c r="DP11" s="623"/>
      <c r="DQ11" s="627">
        <v>376761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39355</v>
      </c>
      <c r="S12" s="622"/>
      <c r="T12" s="622"/>
      <c r="U12" s="622"/>
      <c r="V12" s="622"/>
      <c r="W12" s="622"/>
      <c r="X12" s="622"/>
      <c r="Y12" s="623"/>
      <c r="Z12" s="659">
        <v>0.1</v>
      </c>
      <c r="AA12" s="659"/>
      <c r="AB12" s="659"/>
      <c r="AC12" s="659"/>
      <c r="AD12" s="660">
        <v>39355</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5715634</v>
      </c>
      <c r="BH12" s="622"/>
      <c r="BI12" s="622"/>
      <c r="BJ12" s="622"/>
      <c r="BK12" s="622"/>
      <c r="BL12" s="622"/>
      <c r="BM12" s="622"/>
      <c r="BN12" s="623"/>
      <c r="BO12" s="659">
        <v>45.6</v>
      </c>
      <c r="BP12" s="659"/>
      <c r="BQ12" s="659"/>
      <c r="BR12" s="659"/>
      <c r="BS12" s="660" t="s">
        <v>121</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806548</v>
      </c>
      <c r="CS12" s="622"/>
      <c r="CT12" s="622"/>
      <c r="CU12" s="622"/>
      <c r="CV12" s="622"/>
      <c r="CW12" s="622"/>
      <c r="CX12" s="622"/>
      <c r="CY12" s="623"/>
      <c r="CZ12" s="659">
        <v>2.1</v>
      </c>
      <c r="DA12" s="659"/>
      <c r="DB12" s="659"/>
      <c r="DC12" s="659"/>
      <c r="DD12" s="627" t="s">
        <v>121</v>
      </c>
      <c r="DE12" s="622"/>
      <c r="DF12" s="622"/>
      <c r="DG12" s="622"/>
      <c r="DH12" s="622"/>
      <c r="DI12" s="622"/>
      <c r="DJ12" s="622"/>
      <c r="DK12" s="622"/>
      <c r="DL12" s="622"/>
      <c r="DM12" s="622"/>
      <c r="DN12" s="622"/>
      <c r="DO12" s="622"/>
      <c r="DP12" s="623"/>
      <c r="DQ12" s="627">
        <v>341720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5570962</v>
      </c>
      <c r="BH13" s="622"/>
      <c r="BI13" s="622"/>
      <c r="BJ13" s="622"/>
      <c r="BK13" s="622"/>
      <c r="BL13" s="622"/>
      <c r="BM13" s="622"/>
      <c r="BN13" s="623"/>
      <c r="BO13" s="659">
        <v>44.4</v>
      </c>
      <c r="BP13" s="659"/>
      <c r="BQ13" s="659"/>
      <c r="BR13" s="659"/>
      <c r="BS13" s="660" t="s">
        <v>121</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4381404</v>
      </c>
      <c r="CS13" s="622"/>
      <c r="CT13" s="622"/>
      <c r="CU13" s="622"/>
      <c r="CV13" s="622"/>
      <c r="CW13" s="622"/>
      <c r="CX13" s="622"/>
      <c r="CY13" s="623"/>
      <c r="CZ13" s="659">
        <v>11.5</v>
      </c>
      <c r="DA13" s="659"/>
      <c r="DB13" s="659"/>
      <c r="DC13" s="659"/>
      <c r="DD13" s="627">
        <v>1777310</v>
      </c>
      <c r="DE13" s="622"/>
      <c r="DF13" s="622"/>
      <c r="DG13" s="622"/>
      <c r="DH13" s="622"/>
      <c r="DI13" s="622"/>
      <c r="DJ13" s="622"/>
      <c r="DK13" s="622"/>
      <c r="DL13" s="622"/>
      <c r="DM13" s="622"/>
      <c r="DN13" s="622"/>
      <c r="DO13" s="622"/>
      <c r="DP13" s="623"/>
      <c r="DQ13" s="627">
        <v>1752364</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242980</v>
      </c>
      <c r="BH14" s="622"/>
      <c r="BI14" s="622"/>
      <c r="BJ14" s="622"/>
      <c r="BK14" s="622"/>
      <c r="BL14" s="622"/>
      <c r="BM14" s="622"/>
      <c r="BN14" s="623"/>
      <c r="BO14" s="659">
        <v>1.9</v>
      </c>
      <c r="BP14" s="659"/>
      <c r="BQ14" s="659"/>
      <c r="BR14" s="659"/>
      <c r="BS14" s="660" t="s">
        <v>121</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1922894</v>
      </c>
      <c r="CS14" s="622"/>
      <c r="CT14" s="622"/>
      <c r="CU14" s="622"/>
      <c r="CV14" s="622"/>
      <c r="CW14" s="622"/>
      <c r="CX14" s="622"/>
      <c r="CY14" s="623"/>
      <c r="CZ14" s="659">
        <v>5</v>
      </c>
      <c r="DA14" s="659"/>
      <c r="DB14" s="659"/>
      <c r="DC14" s="659"/>
      <c r="DD14" s="627">
        <v>829238</v>
      </c>
      <c r="DE14" s="622"/>
      <c r="DF14" s="622"/>
      <c r="DG14" s="622"/>
      <c r="DH14" s="622"/>
      <c r="DI14" s="622"/>
      <c r="DJ14" s="622"/>
      <c r="DK14" s="622"/>
      <c r="DL14" s="622"/>
      <c r="DM14" s="622"/>
      <c r="DN14" s="622"/>
      <c r="DO14" s="622"/>
      <c r="DP14" s="623"/>
      <c r="DQ14" s="627">
        <v>1112536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35765</v>
      </c>
      <c r="S15" s="622"/>
      <c r="T15" s="622"/>
      <c r="U15" s="622"/>
      <c r="V15" s="622"/>
      <c r="W15" s="622"/>
      <c r="X15" s="622"/>
      <c r="Y15" s="623"/>
      <c r="Z15" s="659">
        <v>0.1</v>
      </c>
      <c r="AA15" s="659"/>
      <c r="AB15" s="659"/>
      <c r="AC15" s="659"/>
      <c r="AD15" s="660">
        <v>35765</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599751</v>
      </c>
      <c r="BH15" s="622"/>
      <c r="BI15" s="622"/>
      <c r="BJ15" s="622"/>
      <c r="BK15" s="622"/>
      <c r="BL15" s="622"/>
      <c r="BM15" s="622"/>
      <c r="BN15" s="623"/>
      <c r="BO15" s="659">
        <v>4.8</v>
      </c>
      <c r="BP15" s="659"/>
      <c r="BQ15" s="659"/>
      <c r="BR15" s="659"/>
      <c r="BS15" s="660" t="s">
        <v>121</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5318186</v>
      </c>
      <c r="CS15" s="622"/>
      <c r="CT15" s="622"/>
      <c r="CU15" s="622"/>
      <c r="CV15" s="622"/>
      <c r="CW15" s="622"/>
      <c r="CX15" s="622"/>
      <c r="CY15" s="623"/>
      <c r="CZ15" s="659">
        <v>13.9</v>
      </c>
      <c r="DA15" s="659"/>
      <c r="DB15" s="659"/>
      <c r="DC15" s="659"/>
      <c r="DD15" s="627">
        <v>1017443</v>
      </c>
      <c r="DE15" s="622"/>
      <c r="DF15" s="622"/>
      <c r="DG15" s="622"/>
      <c r="DH15" s="622"/>
      <c r="DI15" s="622"/>
      <c r="DJ15" s="622"/>
      <c r="DK15" s="622"/>
      <c r="DL15" s="622"/>
      <c r="DM15" s="622"/>
      <c r="DN15" s="622"/>
      <c r="DO15" s="622"/>
      <c r="DP15" s="623"/>
      <c r="DQ15" s="627">
        <v>3590009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199569</v>
      </c>
      <c r="S16" s="622"/>
      <c r="T16" s="622"/>
      <c r="U16" s="622"/>
      <c r="V16" s="622"/>
      <c r="W16" s="622"/>
      <c r="X16" s="622"/>
      <c r="Y16" s="623"/>
      <c r="Z16" s="659">
        <v>0.5</v>
      </c>
      <c r="AA16" s="659"/>
      <c r="AB16" s="659"/>
      <c r="AC16" s="659"/>
      <c r="AD16" s="660">
        <v>199569</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40257</v>
      </c>
      <c r="CS16" s="622"/>
      <c r="CT16" s="622"/>
      <c r="CU16" s="622"/>
      <c r="CV16" s="622"/>
      <c r="CW16" s="622"/>
      <c r="CX16" s="622"/>
      <c r="CY16" s="623"/>
      <c r="CZ16" s="659">
        <v>0.1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517968</v>
      </c>
      <c r="S17" s="622"/>
      <c r="T17" s="622"/>
      <c r="U17" s="622"/>
      <c r="V17" s="622"/>
      <c r="W17" s="622"/>
      <c r="X17" s="622"/>
      <c r="Y17" s="623"/>
      <c r="Z17" s="659">
        <v>1.3</v>
      </c>
      <c r="AA17" s="659"/>
      <c r="AB17" s="659"/>
      <c r="AC17" s="659"/>
      <c r="AD17" s="660">
        <v>517968</v>
      </c>
      <c r="AE17" s="660"/>
      <c r="AF17" s="660"/>
      <c r="AG17" s="660"/>
      <c r="AH17" s="660"/>
      <c r="AI17" s="660"/>
      <c r="AJ17" s="660"/>
      <c r="AK17" s="660"/>
      <c r="AL17" s="624">
        <v>2.8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2513705</v>
      </c>
      <c r="CS17" s="622"/>
      <c r="CT17" s="622"/>
      <c r="CU17" s="622"/>
      <c r="CV17" s="622"/>
      <c r="CW17" s="622"/>
      <c r="CX17" s="622"/>
      <c r="CY17" s="623"/>
      <c r="CZ17" s="659">
        <v>6.6</v>
      </c>
      <c r="DA17" s="659"/>
      <c r="DB17" s="659"/>
      <c r="DC17" s="659"/>
      <c r="DD17" s="627" t="s">
        <v>121</v>
      </c>
      <c r="DE17" s="622"/>
      <c r="DF17" s="622"/>
      <c r="DG17" s="622"/>
      <c r="DH17" s="622"/>
      <c r="DI17" s="622"/>
      <c r="DJ17" s="622"/>
      <c r="DK17" s="622"/>
      <c r="DL17" s="622"/>
      <c r="DM17" s="622"/>
      <c r="DN17" s="622"/>
      <c r="DO17" s="622"/>
      <c r="DP17" s="623"/>
      <c r="DQ17" s="627">
        <v>2435232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131098</v>
      </c>
      <c r="S18" s="622"/>
      <c r="T18" s="622"/>
      <c r="U18" s="622"/>
      <c r="V18" s="622"/>
      <c r="W18" s="622"/>
      <c r="X18" s="622"/>
      <c r="Y18" s="623"/>
      <c r="Z18" s="659">
        <v>0.3</v>
      </c>
      <c r="AA18" s="659"/>
      <c r="AB18" s="659"/>
      <c r="AC18" s="659"/>
      <c r="AD18" s="660">
        <v>131098</v>
      </c>
      <c r="AE18" s="660"/>
      <c r="AF18" s="660"/>
      <c r="AG18" s="660"/>
      <c r="AH18" s="660"/>
      <c r="AI18" s="660"/>
      <c r="AJ18" s="660"/>
      <c r="AK18" s="660"/>
      <c r="AL18" s="624">
        <v>0.7</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v>1857055</v>
      </c>
      <c r="CS18" s="622"/>
      <c r="CT18" s="622"/>
      <c r="CU18" s="622"/>
      <c r="CV18" s="622"/>
      <c r="CW18" s="622"/>
      <c r="CX18" s="622"/>
      <c r="CY18" s="623"/>
      <c r="CZ18" s="659">
        <v>4.9000000000000004</v>
      </c>
      <c r="DA18" s="659"/>
      <c r="DB18" s="659"/>
      <c r="DC18" s="659"/>
      <c r="DD18" s="627">
        <v>1857055</v>
      </c>
      <c r="DE18" s="622"/>
      <c r="DF18" s="622"/>
      <c r="DG18" s="622"/>
      <c r="DH18" s="622"/>
      <c r="DI18" s="622"/>
      <c r="DJ18" s="622"/>
      <c r="DK18" s="622"/>
      <c r="DL18" s="622"/>
      <c r="DM18" s="622"/>
      <c r="DN18" s="622"/>
      <c r="DO18" s="622"/>
      <c r="DP18" s="623"/>
      <c r="DQ18" s="627">
        <v>8055</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384883</v>
      </c>
      <c r="S19" s="622"/>
      <c r="T19" s="622"/>
      <c r="U19" s="622"/>
      <c r="V19" s="622"/>
      <c r="W19" s="622"/>
      <c r="X19" s="622"/>
      <c r="Y19" s="623"/>
      <c r="Z19" s="659">
        <v>1</v>
      </c>
      <c r="AA19" s="659"/>
      <c r="AB19" s="659"/>
      <c r="AC19" s="659"/>
      <c r="AD19" s="660">
        <v>384883</v>
      </c>
      <c r="AE19" s="660"/>
      <c r="AF19" s="660"/>
      <c r="AG19" s="660"/>
      <c r="AH19" s="660"/>
      <c r="AI19" s="660"/>
      <c r="AJ19" s="660"/>
      <c r="AK19" s="660"/>
      <c r="AL19" s="624">
        <v>2.1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988279</v>
      </c>
      <c r="BH19" s="622"/>
      <c r="BI19" s="622"/>
      <c r="BJ19" s="622"/>
      <c r="BK19" s="622"/>
      <c r="BL19" s="622"/>
      <c r="BM19" s="622"/>
      <c r="BN19" s="623"/>
      <c r="BO19" s="659">
        <v>7.9</v>
      </c>
      <c r="BP19" s="659"/>
      <c r="BQ19" s="659"/>
      <c r="BR19" s="659"/>
      <c r="BS19" s="660" t="s">
        <v>121</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1987</v>
      </c>
      <c r="S20" s="622"/>
      <c r="T20" s="622"/>
      <c r="U20" s="622"/>
      <c r="V20" s="622"/>
      <c r="W20" s="622"/>
      <c r="X20" s="622"/>
      <c r="Y20" s="623"/>
      <c r="Z20" s="659">
        <v>0</v>
      </c>
      <c r="AA20" s="659"/>
      <c r="AB20" s="659"/>
      <c r="AC20" s="659"/>
      <c r="AD20" s="660">
        <v>1987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988279</v>
      </c>
      <c r="BH20" s="622"/>
      <c r="BI20" s="622"/>
      <c r="BJ20" s="622"/>
      <c r="BK20" s="622"/>
      <c r="BL20" s="622"/>
      <c r="BM20" s="622"/>
      <c r="BN20" s="623"/>
      <c r="BO20" s="659">
        <v>7.9</v>
      </c>
      <c r="BP20" s="659"/>
      <c r="BQ20" s="659"/>
      <c r="BR20" s="659"/>
      <c r="BS20" s="660" t="s">
        <v>121</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38139588</v>
      </c>
      <c r="CS20" s="622"/>
      <c r="CT20" s="622"/>
      <c r="CU20" s="622"/>
      <c r="CV20" s="622"/>
      <c r="CW20" s="622"/>
      <c r="CX20" s="622"/>
      <c r="CY20" s="623"/>
      <c r="CZ20" s="659">
        <v>100</v>
      </c>
      <c r="DA20" s="659"/>
      <c r="DB20" s="659"/>
      <c r="DC20" s="659"/>
      <c r="DD20" s="627">
        <v>5795504</v>
      </c>
      <c r="DE20" s="622"/>
      <c r="DF20" s="622"/>
      <c r="DG20" s="622"/>
      <c r="DH20" s="622"/>
      <c r="DI20" s="622"/>
      <c r="DJ20" s="622"/>
      <c r="DK20" s="622"/>
      <c r="DL20" s="622"/>
      <c r="DM20" s="622"/>
      <c r="DN20" s="622"/>
      <c r="DO20" s="622"/>
      <c r="DP20" s="623"/>
      <c r="DQ20" s="627">
        <v>22653616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3963808</v>
      </c>
      <c r="S21" s="622"/>
      <c r="T21" s="622"/>
      <c r="U21" s="622"/>
      <c r="V21" s="622"/>
      <c r="W21" s="622"/>
      <c r="X21" s="622"/>
      <c r="Y21" s="623"/>
      <c r="Z21" s="659">
        <v>10</v>
      </c>
      <c r="AA21" s="659"/>
      <c r="AB21" s="659"/>
      <c r="AC21" s="659"/>
      <c r="AD21" s="660">
        <v>3116786</v>
      </c>
      <c r="AE21" s="660"/>
      <c r="AF21" s="660"/>
      <c r="AG21" s="660"/>
      <c r="AH21" s="660"/>
      <c r="AI21" s="660"/>
      <c r="AJ21" s="660"/>
      <c r="AK21" s="660"/>
      <c r="AL21" s="624">
        <v>17.100000000000001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14379</v>
      </c>
      <c r="BH21" s="622"/>
      <c r="BI21" s="622"/>
      <c r="BJ21" s="622"/>
      <c r="BK21" s="622"/>
      <c r="BL21" s="622"/>
      <c r="BM21" s="622"/>
      <c r="BN21" s="623"/>
      <c r="BO21" s="659">
        <v>0.1</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3116786</v>
      </c>
      <c r="S22" s="622"/>
      <c r="T22" s="622"/>
      <c r="U22" s="622"/>
      <c r="V22" s="622"/>
      <c r="W22" s="622"/>
      <c r="X22" s="622"/>
      <c r="Y22" s="623"/>
      <c r="Z22" s="659">
        <v>7.8</v>
      </c>
      <c r="AA22" s="659"/>
      <c r="AB22" s="659"/>
      <c r="AC22" s="659"/>
      <c r="AD22" s="660">
        <v>3116786</v>
      </c>
      <c r="AE22" s="660"/>
      <c r="AF22" s="660"/>
      <c r="AG22" s="660"/>
      <c r="AH22" s="660"/>
      <c r="AI22" s="660"/>
      <c r="AJ22" s="660"/>
      <c r="AK22" s="660"/>
      <c r="AL22" s="624">
        <v>17.100000000000001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635589</v>
      </c>
      <c r="S23" s="622"/>
      <c r="T23" s="622"/>
      <c r="U23" s="622"/>
      <c r="V23" s="622"/>
      <c r="W23" s="622"/>
      <c r="X23" s="622"/>
      <c r="Y23" s="623"/>
      <c r="Z23" s="659">
        <v>1.6</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973900</v>
      </c>
      <c r="BH23" s="622"/>
      <c r="BI23" s="622"/>
      <c r="BJ23" s="622"/>
      <c r="BK23" s="622"/>
      <c r="BL23" s="622"/>
      <c r="BM23" s="622"/>
      <c r="BN23" s="623"/>
      <c r="BO23" s="659">
        <v>7.8</v>
      </c>
      <c r="BP23" s="659"/>
      <c r="BQ23" s="659"/>
      <c r="BR23" s="659"/>
      <c r="BS23" s="660" t="s">
        <v>121</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211433</v>
      </c>
      <c r="S24" s="622"/>
      <c r="T24" s="622"/>
      <c r="U24" s="622"/>
      <c r="V24" s="622"/>
      <c r="W24" s="622"/>
      <c r="X24" s="622"/>
      <c r="Y24" s="623"/>
      <c r="Z24" s="659">
        <v>0.5</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18426922</v>
      </c>
      <c r="CS24" s="677"/>
      <c r="CT24" s="677"/>
      <c r="CU24" s="677"/>
      <c r="CV24" s="677"/>
      <c r="CW24" s="677"/>
      <c r="CX24" s="677"/>
      <c r="CY24" s="702"/>
      <c r="CZ24" s="703">
        <v>48.3</v>
      </c>
      <c r="DA24" s="685"/>
      <c r="DB24" s="685"/>
      <c r="DC24" s="705"/>
      <c r="DD24" s="701">
        <v>11769252</v>
      </c>
      <c r="DE24" s="677"/>
      <c r="DF24" s="677"/>
      <c r="DG24" s="677"/>
      <c r="DH24" s="677"/>
      <c r="DI24" s="677"/>
      <c r="DJ24" s="677"/>
      <c r="DK24" s="702"/>
      <c r="DL24" s="701">
        <v>10750379</v>
      </c>
      <c r="DM24" s="677"/>
      <c r="DN24" s="677"/>
      <c r="DO24" s="677"/>
      <c r="DP24" s="677"/>
      <c r="DQ24" s="677"/>
      <c r="DR24" s="677"/>
      <c r="DS24" s="677"/>
      <c r="DT24" s="677"/>
      <c r="DU24" s="677"/>
      <c r="DV24" s="702"/>
      <c r="DW24" s="703">
        <v>58.7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19818846</v>
      </c>
      <c r="S25" s="622"/>
      <c r="T25" s="622"/>
      <c r="U25" s="622"/>
      <c r="V25" s="622"/>
      <c r="W25" s="622"/>
      <c r="X25" s="622"/>
      <c r="Y25" s="623"/>
      <c r="Z25" s="659">
        <v>49.9</v>
      </c>
      <c r="AA25" s="659"/>
      <c r="AB25" s="659"/>
      <c r="AC25" s="659"/>
      <c r="AD25" s="660">
        <v>17997924</v>
      </c>
      <c r="AE25" s="660"/>
      <c r="AF25" s="660"/>
      <c r="AG25" s="660"/>
      <c r="AH25" s="660"/>
      <c r="AI25" s="660"/>
      <c r="AJ25" s="660"/>
      <c r="AK25" s="660"/>
      <c r="AL25" s="624">
        <v>98.7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5988264</v>
      </c>
      <c r="CS25" s="634"/>
      <c r="CT25" s="634"/>
      <c r="CU25" s="634"/>
      <c r="CV25" s="634"/>
      <c r="CW25" s="634"/>
      <c r="CX25" s="634"/>
      <c r="CY25" s="635"/>
      <c r="CZ25" s="624">
        <v>15.7</v>
      </c>
      <c r="DA25" s="636"/>
      <c r="DB25" s="636"/>
      <c r="DC25" s="637"/>
      <c r="DD25" s="627">
        <v>5585607</v>
      </c>
      <c r="DE25" s="634"/>
      <c r="DF25" s="634"/>
      <c r="DG25" s="634"/>
      <c r="DH25" s="634"/>
      <c r="DI25" s="634"/>
      <c r="DJ25" s="634"/>
      <c r="DK25" s="635"/>
      <c r="DL25" s="627">
        <v>5531465</v>
      </c>
      <c r="DM25" s="634"/>
      <c r="DN25" s="634"/>
      <c r="DO25" s="634"/>
      <c r="DP25" s="634"/>
      <c r="DQ25" s="634"/>
      <c r="DR25" s="634"/>
      <c r="DS25" s="634"/>
      <c r="DT25" s="634"/>
      <c r="DU25" s="634"/>
      <c r="DV25" s="635"/>
      <c r="DW25" s="624">
        <v>30.2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9526</v>
      </c>
      <c r="S26" s="622"/>
      <c r="T26" s="622"/>
      <c r="U26" s="622"/>
      <c r="V26" s="622"/>
      <c r="W26" s="622"/>
      <c r="X26" s="622"/>
      <c r="Y26" s="623"/>
      <c r="Z26" s="659">
        <v>0</v>
      </c>
      <c r="AA26" s="659"/>
      <c r="AB26" s="659"/>
      <c r="AC26" s="659"/>
      <c r="AD26" s="660">
        <v>9526</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3525972</v>
      </c>
      <c r="CS26" s="622"/>
      <c r="CT26" s="622"/>
      <c r="CU26" s="622"/>
      <c r="CV26" s="622"/>
      <c r="CW26" s="622"/>
      <c r="CX26" s="622"/>
      <c r="CY26" s="623"/>
      <c r="CZ26" s="624">
        <v>9.1999999999999993</v>
      </c>
      <c r="DA26" s="636"/>
      <c r="DB26" s="636"/>
      <c r="DC26" s="637"/>
      <c r="DD26" s="627">
        <v>3189031</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168338</v>
      </c>
      <c r="S27" s="622"/>
      <c r="T27" s="622"/>
      <c r="U27" s="622"/>
      <c r="V27" s="622"/>
      <c r="W27" s="622"/>
      <c r="X27" s="622"/>
      <c r="Y27" s="623"/>
      <c r="Z27" s="659">
        <v>0.4</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12537348</v>
      </c>
      <c r="BH27" s="622"/>
      <c r="BI27" s="622"/>
      <c r="BJ27" s="622"/>
      <c r="BK27" s="622"/>
      <c r="BL27" s="622"/>
      <c r="BM27" s="622"/>
      <c r="BN27" s="623"/>
      <c r="BO27" s="659">
        <v>100</v>
      </c>
      <c r="BP27" s="659"/>
      <c r="BQ27" s="659"/>
      <c r="BR27" s="659"/>
      <c r="BS27" s="660">
        <v>123229</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9924953</v>
      </c>
      <c r="CS27" s="634"/>
      <c r="CT27" s="634"/>
      <c r="CU27" s="634"/>
      <c r="CV27" s="634"/>
      <c r="CW27" s="634"/>
      <c r="CX27" s="634"/>
      <c r="CY27" s="635"/>
      <c r="CZ27" s="624">
        <v>26</v>
      </c>
      <c r="DA27" s="636"/>
      <c r="DB27" s="636"/>
      <c r="DC27" s="637"/>
      <c r="DD27" s="627">
        <v>3748413</v>
      </c>
      <c r="DE27" s="634"/>
      <c r="DF27" s="634"/>
      <c r="DG27" s="634"/>
      <c r="DH27" s="634"/>
      <c r="DI27" s="634"/>
      <c r="DJ27" s="634"/>
      <c r="DK27" s="635"/>
      <c r="DL27" s="627">
        <v>2783682</v>
      </c>
      <c r="DM27" s="634"/>
      <c r="DN27" s="634"/>
      <c r="DO27" s="634"/>
      <c r="DP27" s="634"/>
      <c r="DQ27" s="634"/>
      <c r="DR27" s="634"/>
      <c r="DS27" s="634"/>
      <c r="DT27" s="634"/>
      <c r="DU27" s="634"/>
      <c r="DV27" s="635"/>
      <c r="DW27" s="624">
        <v>15.2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525690</v>
      </c>
      <c r="S28" s="622"/>
      <c r="T28" s="622"/>
      <c r="U28" s="622"/>
      <c r="V28" s="622"/>
      <c r="W28" s="622"/>
      <c r="X28" s="622"/>
      <c r="Y28" s="623"/>
      <c r="Z28" s="659">
        <v>1.3</v>
      </c>
      <c r="AA28" s="659"/>
      <c r="AB28" s="659"/>
      <c r="AC28" s="659"/>
      <c r="AD28" s="660">
        <v>42796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2513705</v>
      </c>
      <c r="CS28" s="622"/>
      <c r="CT28" s="622"/>
      <c r="CU28" s="622"/>
      <c r="CV28" s="622"/>
      <c r="CW28" s="622"/>
      <c r="CX28" s="622"/>
      <c r="CY28" s="623"/>
      <c r="CZ28" s="624">
        <v>6.6</v>
      </c>
      <c r="DA28" s="636"/>
      <c r="DB28" s="636"/>
      <c r="DC28" s="637"/>
      <c r="DD28" s="627">
        <v>2435232</v>
      </c>
      <c r="DE28" s="622"/>
      <c r="DF28" s="622"/>
      <c r="DG28" s="622"/>
      <c r="DH28" s="622"/>
      <c r="DI28" s="622"/>
      <c r="DJ28" s="622"/>
      <c r="DK28" s="623"/>
      <c r="DL28" s="627">
        <v>2435232</v>
      </c>
      <c r="DM28" s="622"/>
      <c r="DN28" s="622"/>
      <c r="DO28" s="622"/>
      <c r="DP28" s="622"/>
      <c r="DQ28" s="622"/>
      <c r="DR28" s="622"/>
      <c r="DS28" s="622"/>
      <c r="DT28" s="622"/>
      <c r="DU28" s="622"/>
      <c r="DV28" s="623"/>
      <c r="DW28" s="624">
        <v>13.3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47456</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2513705</v>
      </c>
      <c r="CS29" s="634"/>
      <c r="CT29" s="634"/>
      <c r="CU29" s="634"/>
      <c r="CV29" s="634"/>
      <c r="CW29" s="634"/>
      <c r="CX29" s="634"/>
      <c r="CY29" s="635"/>
      <c r="CZ29" s="624">
        <v>6.6</v>
      </c>
      <c r="DA29" s="636"/>
      <c r="DB29" s="636"/>
      <c r="DC29" s="637"/>
      <c r="DD29" s="627">
        <v>2435232</v>
      </c>
      <c r="DE29" s="634"/>
      <c r="DF29" s="634"/>
      <c r="DG29" s="634"/>
      <c r="DH29" s="634"/>
      <c r="DI29" s="634"/>
      <c r="DJ29" s="634"/>
      <c r="DK29" s="635"/>
      <c r="DL29" s="627">
        <v>2435232</v>
      </c>
      <c r="DM29" s="634"/>
      <c r="DN29" s="634"/>
      <c r="DO29" s="634"/>
      <c r="DP29" s="634"/>
      <c r="DQ29" s="634"/>
      <c r="DR29" s="634"/>
      <c r="DS29" s="634"/>
      <c r="DT29" s="634"/>
      <c r="DU29" s="634"/>
      <c r="DV29" s="635"/>
      <c r="DW29" s="624">
        <v>13.3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7679497</v>
      </c>
      <c r="S30" s="622"/>
      <c r="T30" s="622"/>
      <c r="U30" s="622"/>
      <c r="V30" s="622"/>
      <c r="W30" s="622"/>
      <c r="X30" s="622"/>
      <c r="Y30" s="623"/>
      <c r="Z30" s="659">
        <v>19.3</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2399075</v>
      </c>
      <c r="CS30" s="622"/>
      <c r="CT30" s="622"/>
      <c r="CU30" s="622"/>
      <c r="CV30" s="622"/>
      <c r="CW30" s="622"/>
      <c r="CX30" s="622"/>
      <c r="CY30" s="623"/>
      <c r="CZ30" s="624">
        <v>6.3</v>
      </c>
      <c r="DA30" s="636"/>
      <c r="DB30" s="636"/>
      <c r="DC30" s="637"/>
      <c r="DD30" s="627">
        <v>2322275</v>
      </c>
      <c r="DE30" s="622"/>
      <c r="DF30" s="622"/>
      <c r="DG30" s="622"/>
      <c r="DH30" s="622"/>
      <c r="DI30" s="622"/>
      <c r="DJ30" s="622"/>
      <c r="DK30" s="623"/>
      <c r="DL30" s="627">
        <v>2322275</v>
      </c>
      <c r="DM30" s="622"/>
      <c r="DN30" s="622"/>
      <c r="DO30" s="622"/>
      <c r="DP30" s="622"/>
      <c r="DQ30" s="622"/>
      <c r="DR30" s="622"/>
      <c r="DS30" s="622"/>
      <c r="DT30" s="622"/>
      <c r="DU30" s="622"/>
      <c r="DV30" s="623"/>
      <c r="DW30" s="624">
        <v>12.7</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98</v>
      </c>
      <c r="BN31" s="684"/>
      <c r="BO31" s="684"/>
      <c r="BP31" s="684"/>
      <c r="BQ31" s="686"/>
      <c r="BR31" s="683">
        <v>99.2</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114630</v>
      </c>
      <c r="CS31" s="634"/>
      <c r="CT31" s="634"/>
      <c r="CU31" s="634"/>
      <c r="CV31" s="634"/>
      <c r="CW31" s="634"/>
      <c r="CX31" s="634"/>
      <c r="CY31" s="635"/>
      <c r="CZ31" s="624">
        <v>0.3</v>
      </c>
      <c r="DA31" s="636"/>
      <c r="DB31" s="636"/>
      <c r="DC31" s="637"/>
      <c r="DD31" s="627">
        <v>112957</v>
      </c>
      <c r="DE31" s="634"/>
      <c r="DF31" s="634"/>
      <c r="DG31" s="634"/>
      <c r="DH31" s="634"/>
      <c r="DI31" s="634"/>
      <c r="DJ31" s="634"/>
      <c r="DK31" s="635"/>
      <c r="DL31" s="627">
        <v>112957</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2520699</v>
      </c>
      <c r="S32" s="622"/>
      <c r="T32" s="622"/>
      <c r="U32" s="622"/>
      <c r="V32" s="622"/>
      <c r="W32" s="622"/>
      <c r="X32" s="622"/>
      <c r="Y32" s="623"/>
      <c r="Z32" s="659">
        <v>6.3</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302</v>
      </c>
      <c r="AX32" s="618" t="s">
        <v>303</v>
      </c>
      <c r="AY32" s="619"/>
      <c r="AZ32" s="619"/>
      <c r="BA32" s="619"/>
      <c r="BB32" s="619"/>
      <c r="BC32" s="619"/>
      <c r="BD32" s="619"/>
      <c r="BE32" s="619"/>
      <c r="BF32" s="620"/>
      <c r="BG32" s="687">
        <v>99</v>
      </c>
      <c r="BH32" s="634"/>
      <c r="BI32" s="634"/>
      <c r="BJ32" s="634"/>
      <c r="BK32" s="634"/>
      <c r="BL32" s="634"/>
      <c r="BM32" s="625">
        <v>97.1</v>
      </c>
      <c r="BN32" s="634"/>
      <c r="BO32" s="634"/>
      <c r="BP32" s="634"/>
      <c r="BQ32" s="657"/>
      <c r="BR32" s="687">
        <v>98.9</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300333</v>
      </c>
      <c r="S33" s="622"/>
      <c r="T33" s="622"/>
      <c r="U33" s="622"/>
      <c r="V33" s="622"/>
      <c r="W33" s="622"/>
      <c r="X33" s="622"/>
      <c r="Y33" s="623"/>
      <c r="Z33" s="659">
        <v>0.8</v>
      </c>
      <c r="AA33" s="659"/>
      <c r="AB33" s="659"/>
      <c r="AC33" s="659"/>
      <c r="AD33" s="660">
        <v>170986</v>
      </c>
      <c r="AE33" s="660"/>
      <c r="AF33" s="660"/>
      <c r="AG33" s="660"/>
      <c r="AH33" s="660"/>
      <c r="AI33" s="660"/>
      <c r="AJ33" s="660"/>
      <c r="AK33" s="660"/>
      <c r="AL33" s="624">
        <v>0.9</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99.4</v>
      </c>
      <c r="BH33" s="606"/>
      <c r="BI33" s="606"/>
      <c r="BJ33" s="606"/>
      <c r="BK33" s="606"/>
      <c r="BL33" s="606"/>
      <c r="BM33" s="652">
        <v>98.6</v>
      </c>
      <c r="BN33" s="606"/>
      <c r="BO33" s="606"/>
      <c r="BP33" s="606"/>
      <c r="BQ33" s="669"/>
      <c r="BR33" s="682">
        <v>99.3</v>
      </c>
      <c r="BS33" s="606"/>
      <c r="BT33" s="606"/>
      <c r="BU33" s="606"/>
      <c r="BV33" s="606"/>
      <c r="BW33" s="606"/>
      <c r="BX33" s="652">
        <v>98.6</v>
      </c>
      <c r="BY33" s="606"/>
      <c r="BZ33" s="606"/>
      <c r="CA33" s="606"/>
      <c r="CB33" s="669"/>
      <c r="CD33" s="618" t="s">
        <v>307</v>
      </c>
      <c r="CE33" s="619"/>
      <c r="CF33" s="619"/>
      <c r="CG33" s="619"/>
      <c r="CH33" s="619"/>
      <c r="CI33" s="619"/>
      <c r="CJ33" s="619"/>
      <c r="CK33" s="619"/>
      <c r="CL33" s="619"/>
      <c r="CM33" s="619"/>
      <c r="CN33" s="619"/>
      <c r="CO33" s="619"/>
      <c r="CP33" s="619"/>
      <c r="CQ33" s="620"/>
      <c r="CR33" s="621">
        <v>13876905</v>
      </c>
      <c r="CS33" s="634"/>
      <c r="CT33" s="634"/>
      <c r="CU33" s="634"/>
      <c r="CV33" s="634"/>
      <c r="CW33" s="634"/>
      <c r="CX33" s="634"/>
      <c r="CY33" s="635"/>
      <c r="CZ33" s="624">
        <v>36.4</v>
      </c>
      <c r="DA33" s="636"/>
      <c r="DB33" s="636"/>
      <c r="DC33" s="637"/>
      <c r="DD33" s="627">
        <v>10204153</v>
      </c>
      <c r="DE33" s="634"/>
      <c r="DF33" s="634"/>
      <c r="DG33" s="634"/>
      <c r="DH33" s="634"/>
      <c r="DI33" s="634"/>
      <c r="DJ33" s="634"/>
      <c r="DK33" s="635"/>
      <c r="DL33" s="627">
        <v>7896872</v>
      </c>
      <c r="DM33" s="634"/>
      <c r="DN33" s="634"/>
      <c r="DO33" s="634"/>
      <c r="DP33" s="634"/>
      <c r="DQ33" s="634"/>
      <c r="DR33" s="634"/>
      <c r="DS33" s="634"/>
      <c r="DT33" s="634"/>
      <c r="DU33" s="634"/>
      <c r="DV33" s="635"/>
      <c r="DW33" s="624">
        <v>43.1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230805</v>
      </c>
      <c r="S34" s="622"/>
      <c r="T34" s="622"/>
      <c r="U34" s="622"/>
      <c r="V34" s="622"/>
      <c r="W34" s="622"/>
      <c r="X34" s="622"/>
      <c r="Y34" s="623"/>
      <c r="Z34" s="659">
        <v>0.6</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5951077</v>
      </c>
      <c r="CS34" s="622"/>
      <c r="CT34" s="622"/>
      <c r="CU34" s="622"/>
      <c r="CV34" s="622"/>
      <c r="CW34" s="622"/>
      <c r="CX34" s="622"/>
      <c r="CY34" s="623"/>
      <c r="CZ34" s="624">
        <v>15.6</v>
      </c>
      <c r="DA34" s="636"/>
      <c r="DB34" s="636"/>
      <c r="DC34" s="637"/>
      <c r="DD34" s="627">
        <v>4367987</v>
      </c>
      <c r="DE34" s="622"/>
      <c r="DF34" s="622"/>
      <c r="DG34" s="622"/>
      <c r="DH34" s="622"/>
      <c r="DI34" s="622"/>
      <c r="DJ34" s="622"/>
      <c r="DK34" s="623"/>
      <c r="DL34" s="627">
        <v>3789834</v>
      </c>
      <c r="DM34" s="622"/>
      <c r="DN34" s="622"/>
      <c r="DO34" s="622"/>
      <c r="DP34" s="622"/>
      <c r="DQ34" s="622"/>
      <c r="DR34" s="622"/>
      <c r="DS34" s="622"/>
      <c r="DT34" s="622"/>
      <c r="DU34" s="622"/>
      <c r="DV34" s="623"/>
      <c r="DW34" s="624">
        <v>20.7</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2790400</v>
      </c>
      <c r="S35" s="622"/>
      <c r="T35" s="622"/>
      <c r="U35" s="622"/>
      <c r="V35" s="622"/>
      <c r="W35" s="622"/>
      <c r="X35" s="622"/>
      <c r="Y35" s="623"/>
      <c r="Z35" s="659">
        <v>7</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629681</v>
      </c>
      <c r="CS35" s="634"/>
      <c r="CT35" s="634"/>
      <c r="CU35" s="634"/>
      <c r="CV35" s="634"/>
      <c r="CW35" s="634"/>
      <c r="CX35" s="634"/>
      <c r="CY35" s="635"/>
      <c r="CZ35" s="624">
        <v>1.7</v>
      </c>
      <c r="DA35" s="636"/>
      <c r="DB35" s="636"/>
      <c r="DC35" s="637"/>
      <c r="DD35" s="627">
        <v>515289</v>
      </c>
      <c r="DE35" s="634"/>
      <c r="DF35" s="634"/>
      <c r="DG35" s="634"/>
      <c r="DH35" s="634"/>
      <c r="DI35" s="634"/>
      <c r="DJ35" s="634"/>
      <c r="DK35" s="635"/>
      <c r="DL35" s="627">
        <v>515214</v>
      </c>
      <c r="DM35" s="634"/>
      <c r="DN35" s="634"/>
      <c r="DO35" s="634"/>
      <c r="DP35" s="634"/>
      <c r="DQ35" s="634"/>
      <c r="DR35" s="634"/>
      <c r="DS35" s="634"/>
      <c r="DT35" s="634"/>
      <c r="DU35" s="634"/>
      <c r="DV35" s="635"/>
      <c r="DW35" s="624">
        <v>2.8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708959</v>
      </c>
      <c r="S36" s="622"/>
      <c r="T36" s="622"/>
      <c r="U36" s="622"/>
      <c r="V36" s="622"/>
      <c r="W36" s="622"/>
      <c r="X36" s="622"/>
      <c r="Y36" s="623"/>
      <c r="Z36" s="659">
        <v>1.8</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2907673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17219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3353010</v>
      </c>
      <c r="CS36" s="622"/>
      <c r="CT36" s="622"/>
      <c r="CU36" s="622"/>
      <c r="CV36" s="622"/>
      <c r="CW36" s="622"/>
      <c r="CX36" s="622"/>
      <c r="CY36" s="623"/>
      <c r="CZ36" s="624">
        <v>8.8000000000000007</v>
      </c>
      <c r="DA36" s="636"/>
      <c r="DB36" s="636"/>
      <c r="DC36" s="637"/>
      <c r="DD36" s="627">
        <v>3021210</v>
      </c>
      <c r="DE36" s="622"/>
      <c r="DF36" s="622"/>
      <c r="DG36" s="622"/>
      <c r="DH36" s="622"/>
      <c r="DI36" s="622"/>
      <c r="DJ36" s="622"/>
      <c r="DK36" s="623"/>
      <c r="DL36" s="627">
        <v>1857885</v>
      </c>
      <c r="DM36" s="622"/>
      <c r="DN36" s="622"/>
      <c r="DO36" s="622"/>
      <c r="DP36" s="622"/>
      <c r="DQ36" s="622"/>
      <c r="DR36" s="622"/>
      <c r="DS36" s="622"/>
      <c r="DT36" s="622"/>
      <c r="DU36" s="622"/>
      <c r="DV36" s="623"/>
      <c r="DW36" s="624">
        <v>10.1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1059496</v>
      </c>
      <c r="S37" s="622"/>
      <c r="T37" s="622"/>
      <c r="U37" s="622"/>
      <c r="V37" s="622"/>
      <c r="W37" s="622"/>
      <c r="X37" s="622"/>
      <c r="Y37" s="623"/>
      <c r="Z37" s="659">
        <v>2.7</v>
      </c>
      <c r="AA37" s="659"/>
      <c r="AB37" s="659"/>
      <c r="AC37" s="659"/>
      <c r="AD37" s="660">
        <v>8308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605495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-4763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1043123</v>
      </c>
      <c r="CS37" s="634"/>
      <c r="CT37" s="634"/>
      <c r="CU37" s="634"/>
      <c r="CV37" s="634"/>
      <c r="CW37" s="634"/>
      <c r="CX37" s="634"/>
      <c r="CY37" s="635"/>
      <c r="CZ37" s="624">
        <v>2.7</v>
      </c>
      <c r="DA37" s="636"/>
      <c r="DB37" s="636"/>
      <c r="DC37" s="637"/>
      <c r="DD37" s="627">
        <v>1043123</v>
      </c>
      <c r="DE37" s="634"/>
      <c r="DF37" s="634"/>
      <c r="DG37" s="634"/>
      <c r="DH37" s="634"/>
      <c r="DI37" s="634"/>
      <c r="DJ37" s="634"/>
      <c r="DK37" s="635"/>
      <c r="DL37" s="627">
        <v>1027620</v>
      </c>
      <c r="DM37" s="634"/>
      <c r="DN37" s="634"/>
      <c r="DO37" s="634"/>
      <c r="DP37" s="634"/>
      <c r="DQ37" s="634"/>
      <c r="DR37" s="634"/>
      <c r="DS37" s="634"/>
      <c r="DT37" s="634"/>
      <c r="DU37" s="634"/>
      <c r="DV37" s="635"/>
      <c r="DW37" s="624">
        <v>5.6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3894300</v>
      </c>
      <c r="S38" s="622"/>
      <c r="T38" s="622"/>
      <c r="U38" s="622"/>
      <c r="V38" s="622"/>
      <c r="W38" s="622"/>
      <c r="X38" s="622"/>
      <c r="Y38" s="623"/>
      <c r="Z38" s="659">
        <v>9.8000000000000007</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89300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8079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2212878</v>
      </c>
      <c r="CS38" s="622"/>
      <c r="CT38" s="622"/>
      <c r="CU38" s="622"/>
      <c r="CV38" s="622"/>
      <c r="CW38" s="622"/>
      <c r="CX38" s="622"/>
      <c r="CY38" s="623"/>
      <c r="CZ38" s="624">
        <v>5.8</v>
      </c>
      <c r="DA38" s="636"/>
      <c r="DB38" s="636"/>
      <c r="DC38" s="637"/>
      <c r="DD38" s="627">
        <v>1817482</v>
      </c>
      <c r="DE38" s="622"/>
      <c r="DF38" s="622"/>
      <c r="DG38" s="622"/>
      <c r="DH38" s="622"/>
      <c r="DI38" s="622"/>
      <c r="DJ38" s="622"/>
      <c r="DK38" s="623"/>
      <c r="DL38" s="627">
        <v>1733939</v>
      </c>
      <c r="DM38" s="622"/>
      <c r="DN38" s="622"/>
      <c r="DO38" s="622"/>
      <c r="DP38" s="622"/>
      <c r="DQ38" s="622"/>
      <c r="DR38" s="622"/>
      <c r="DS38" s="622"/>
      <c r="DT38" s="622"/>
      <c r="DU38" s="622"/>
      <c r="DV38" s="623"/>
      <c r="DW38" s="624">
        <v>9.5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12145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1276274</v>
      </c>
      <c r="CS39" s="634"/>
      <c r="CT39" s="634"/>
      <c r="CU39" s="634"/>
      <c r="CV39" s="634"/>
      <c r="CW39" s="634"/>
      <c r="CX39" s="634"/>
      <c r="CY39" s="635"/>
      <c r="CZ39" s="624">
        <v>3.3</v>
      </c>
      <c r="DA39" s="636"/>
      <c r="DB39" s="636"/>
      <c r="DC39" s="637"/>
      <c r="DD39" s="627">
        <v>378703</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83800</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453985</v>
      </c>
      <c r="CS40" s="622"/>
      <c r="CT40" s="622"/>
      <c r="CU40" s="622"/>
      <c r="CV40" s="622"/>
      <c r="CW40" s="622"/>
      <c r="CX40" s="622"/>
      <c r="CY40" s="623"/>
      <c r="CZ40" s="624">
        <v>1.2</v>
      </c>
      <c r="DA40" s="636"/>
      <c r="DB40" s="636"/>
      <c r="DC40" s="637"/>
      <c r="DD40" s="627">
        <v>103482</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39754345</v>
      </c>
      <c r="S41" s="646"/>
      <c r="T41" s="646"/>
      <c r="U41" s="646"/>
      <c r="V41" s="646"/>
      <c r="W41" s="646"/>
      <c r="X41" s="646"/>
      <c r="Y41" s="649"/>
      <c r="Z41" s="650">
        <v>100</v>
      </c>
      <c r="AA41" s="650"/>
      <c r="AB41" s="650"/>
      <c r="AC41" s="650"/>
      <c r="AD41" s="651">
        <v>18229540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414618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1798260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5835761</v>
      </c>
      <c r="CS42" s="634"/>
      <c r="CT42" s="634"/>
      <c r="CU42" s="634"/>
      <c r="CV42" s="634"/>
      <c r="CW42" s="634"/>
      <c r="CX42" s="634"/>
      <c r="CY42" s="635"/>
      <c r="CZ42" s="624">
        <v>15.3</v>
      </c>
      <c r="DA42" s="636"/>
      <c r="DB42" s="636"/>
      <c r="DC42" s="637"/>
      <c r="DD42" s="627">
        <v>680211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293377</v>
      </c>
      <c r="CS43" s="634"/>
      <c r="CT43" s="634"/>
      <c r="CU43" s="634"/>
      <c r="CV43" s="634"/>
      <c r="CW43" s="634"/>
      <c r="CX43" s="634"/>
      <c r="CY43" s="635"/>
      <c r="CZ43" s="624">
        <v>0.8</v>
      </c>
      <c r="DA43" s="636"/>
      <c r="DB43" s="636"/>
      <c r="DC43" s="637"/>
      <c r="DD43" s="627">
        <v>282562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5795504</v>
      </c>
      <c r="CS44" s="622"/>
      <c r="CT44" s="622"/>
      <c r="CU44" s="622"/>
      <c r="CV44" s="622"/>
      <c r="CW44" s="622"/>
      <c r="CX44" s="622"/>
      <c r="CY44" s="623"/>
      <c r="CZ44" s="624">
        <v>15.2</v>
      </c>
      <c r="DA44" s="625"/>
      <c r="DB44" s="625"/>
      <c r="DC44" s="626"/>
      <c r="DD44" s="627">
        <v>680211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981673</v>
      </c>
      <c r="CS45" s="634"/>
      <c r="CT45" s="634"/>
      <c r="CU45" s="634"/>
      <c r="CV45" s="634"/>
      <c r="CW45" s="634"/>
      <c r="CX45" s="634"/>
      <c r="CY45" s="635"/>
      <c r="CZ45" s="624">
        <v>2.6</v>
      </c>
      <c r="DA45" s="636"/>
      <c r="DB45" s="636"/>
      <c r="DC45" s="637"/>
      <c r="DD45" s="627">
        <v>44511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4732518</v>
      </c>
      <c r="CS46" s="622"/>
      <c r="CT46" s="622"/>
      <c r="CU46" s="622"/>
      <c r="CV46" s="622"/>
      <c r="CW46" s="622"/>
      <c r="CX46" s="622"/>
      <c r="CY46" s="623"/>
      <c r="CZ46" s="624">
        <v>12.4</v>
      </c>
      <c r="DA46" s="625"/>
      <c r="DB46" s="625"/>
      <c r="DC46" s="626"/>
      <c r="DD46" s="627">
        <v>632269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40257</v>
      </c>
      <c r="CS47" s="634"/>
      <c r="CT47" s="634"/>
      <c r="CU47" s="634"/>
      <c r="CV47" s="634"/>
      <c r="CW47" s="634"/>
      <c r="CX47" s="634"/>
      <c r="CY47" s="635"/>
      <c r="CZ47" s="624">
        <v>0.1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38139588</v>
      </c>
      <c r="CS49" s="606"/>
      <c r="CT49" s="606"/>
      <c r="CU49" s="606"/>
      <c r="CV49" s="606"/>
      <c r="CW49" s="606"/>
      <c r="CX49" s="606"/>
      <c r="CY49" s="607"/>
      <c r="CZ49" s="608">
        <v>100</v>
      </c>
      <c r="DA49" s="609"/>
      <c r="DB49" s="609"/>
      <c r="DC49" s="610"/>
      <c r="DD49" s="611">
        <v>22653616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JdqviIDR/tJgSMwR5FfosZqIuGjNgkuQCrFgOGqyHBMXfsiYpq/9imJPATR3B7aO/q/vCpwkvHp0Ys3/Fx6iQ==" saltValue="wkC1LwTJjZvBD8Xa/kUj5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EA135"/>
  <sheetViews>
    <sheetView zoomScale="70" zoomScaleNormal="25" zoomScaleSheetLayoutView="70" workbookViewId="0">
      <selection activeCell="CH9" sqref="CH9:CL9"/>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39625</v>
      </c>
      <c r="R7" s="1103"/>
      <c r="S7" s="1103"/>
      <c r="T7" s="1103"/>
      <c r="U7" s="1103"/>
      <c r="V7" s="1103">
        <v>38014</v>
      </c>
      <c r="W7" s="1103"/>
      <c r="X7" s="1103"/>
      <c r="Y7" s="1103"/>
      <c r="Z7" s="1103"/>
      <c r="AA7" s="1103">
        <v>1611</v>
      </c>
      <c r="AB7" s="1103"/>
      <c r="AC7" s="1103"/>
      <c r="AD7" s="1103"/>
      <c r="AE7" s="1104"/>
      <c r="AF7" s="1105">
        <v>1163</v>
      </c>
      <c r="AG7" s="1106"/>
      <c r="AH7" s="1106"/>
      <c r="AI7" s="1106"/>
      <c r="AJ7" s="1107"/>
      <c r="AK7" s="1108">
        <v>2790</v>
      </c>
      <c r="AL7" s="1109"/>
      <c r="AM7" s="1109"/>
      <c r="AN7" s="1109"/>
      <c r="AO7" s="1109"/>
      <c r="AP7" s="1109">
        <v>30570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553</v>
      </c>
      <c r="BT7" s="1100"/>
      <c r="BU7" s="1100"/>
      <c r="BV7" s="1100"/>
      <c r="BW7" s="1100"/>
      <c r="BX7" s="1100"/>
      <c r="BY7" s="1100"/>
      <c r="BZ7" s="1100"/>
      <c r="CA7" s="1100"/>
      <c r="CB7" s="1100"/>
      <c r="CC7" s="1100"/>
      <c r="CD7" s="1100"/>
      <c r="CE7" s="1100"/>
      <c r="CF7" s="1100"/>
      <c r="CG7" s="1112"/>
      <c r="CH7" s="1096">
        <v>-5</v>
      </c>
      <c r="CI7" s="1097"/>
      <c r="CJ7" s="1097"/>
      <c r="CK7" s="1097"/>
      <c r="CL7" s="1098"/>
      <c r="CM7" s="1096">
        <v>80</v>
      </c>
      <c r="CN7" s="1097"/>
      <c r="CO7" s="1097"/>
      <c r="CP7" s="1097"/>
      <c r="CQ7" s="1098"/>
      <c r="CR7" s="1096">
        <v>50</v>
      </c>
      <c r="CS7" s="1097"/>
      <c r="CT7" s="1097"/>
      <c r="CU7" s="1097"/>
      <c r="CV7" s="1098"/>
      <c r="CW7" s="1096" t="s">
        <v>490</v>
      </c>
      <c r="CX7" s="1097"/>
      <c r="CY7" s="1097"/>
      <c r="CZ7" s="1097"/>
      <c r="DA7" s="1098"/>
      <c r="DB7" s="1096" t="s">
        <v>490</v>
      </c>
      <c r="DC7" s="1097"/>
      <c r="DD7" s="1097"/>
      <c r="DE7" s="1097"/>
      <c r="DF7" s="1098"/>
      <c r="DG7" s="1096" t="s">
        <v>490</v>
      </c>
      <c r="DH7" s="1097"/>
      <c r="DI7" s="1097"/>
      <c r="DJ7" s="1097"/>
      <c r="DK7" s="1098"/>
      <c r="DL7" s="1096" t="s">
        <v>490</v>
      </c>
      <c r="DM7" s="1097"/>
      <c r="DN7" s="1097"/>
      <c r="DO7" s="1097"/>
      <c r="DP7" s="1098"/>
      <c r="DQ7" s="1096" t="s">
        <v>490</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20</v>
      </c>
      <c r="R8" s="1039"/>
      <c r="S8" s="1039"/>
      <c r="T8" s="1039"/>
      <c r="U8" s="1039"/>
      <c r="V8" s="1039">
        <v>20</v>
      </c>
      <c r="W8" s="1039"/>
      <c r="X8" s="1039"/>
      <c r="Y8" s="1039"/>
      <c r="Z8" s="1039"/>
      <c r="AA8" s="1039">
        <v>0</v>
      </c>
      <c r="AB8" s="1039"/>
      <c r="AC8" s="1039"/>
      <c r="AD8" s="1039"/>
      <c r="AE8" s="1040"/>
      <c r="AF8" s="1035">
        <v>0</v>
      </c>
      <c r="AG8" s="1036"/>
      <c r="AH8" s="1036"/>
      <c r="AI8" s="1036"/>
      <c r="AJ8" s="1037"/>
      <c r="AK8" s="1080">
        <v>20</v>
      </c>
      <c r="AL8" s="1081"/>
      <c r="AM8" s="1081"/>
      <c r="AN8" s="1081"/>
      <c r="AO8" s="1081"/>
      <c r="AP8" s="1081" t="s">
        <v>562</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554</v>
      </c>
      <c r="BT8" s="993"/>
      <c r="BU8" s="993"/>
      <c r="BV8" s="993"/>
      <c r="BW8" s="993"/>
      <c r="BX8" s="993"/>
      <c r="BY8" s="993"/>
      <c r="BZ8" s="993"/>
      <c r="CA8" s="993"/>
      <c r="CB8" s="993"/>
      <c r="CC8" s="993"/>
      <c r="CD8" s="993"/>
      <c r="CE8" s="993"/>
      <c r="CF8" s="993"/>
      <c r="CG8" s="1014"/>
      <c r="CH8" s="989">
        <v>9</v>
      </c>
      <c r="CI8" s="990"/>
      <c r="CJ8" s="990"/>
      <c r="CK8" s="990"/>
      <c r="CL8" s="991"/>
      <c r="CM8" s="989">
        <v>83</v>
      </c>
      <c r="CN8" s="990"/>
      <c r="CO8" s="990"/>
      <c r="CP8" s="990"/>
      <c r="CQ8" s="991"/>
      <c r="CR8" s="989">
        <v>10</v>
      </c>
      <c r="CS8" s="990"/>
      <c r="CT8" s="990"/>
      <c r="CU8" s="990"/>
      <c r="CV8" s="991"/>
      <c r="CW8" s="989" t="s">
        <v>490</v>
      </c>
      <c r="CX8" s="990"/>
      <c r="CY8" s="990"/>
      <c r="CZ8" s="990"/>
      <c r="DA8" s="991"/>
      <c r="DB8" s="989" t="s">
        <v>490</v>
      </c>
      <c r="DC8" s="990"/>
      <c r="DD8" s="990"/>
      <c r="DE8" s="990"/>
      <c r="DF8" s="991"/>
      <c r="DG8" s="989" t="s">
        <v>490</v>
      </c>
      <c r="DH8" s="990"/>
      <c r="DI8" s="990"/>
      <c r="DJ8" s="990"/>
      <c r="DK8" s="991"/>
      <c r="DL8" s="989" t="s">
        <v>490</v>
      </c>
      <c r="DM8" s="990"/>
      <c r="DN8" s="990"/>
      <c r="DO8" s="990"/>
      <c r="DP8" s="991"/>
      <c r="DQ8" s="989" t="s">
        <v>490</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192</v>
      </c>
      <c r="R9" s="1039"/>
      <c r="S9" s="1039"/>
      <c r="T9" s="1039"/>
      <c r="U9" s="1039"/>
      <c r="V9" s="1039">
        <v>188</v>
      </c>
      <c r="W9" s="1039"/>
      <c r="X9" s="1039"/>
      <c r="Y9" s="1039"/>
      <c r="Z9" s="1039"/>
      <c r="AA9" s="1039">
        <v>3</v>
      </c>
      <c r="AB9" s="1039"/>
      <c r="AC9" s="1039"/>
      <c r="AD9" s="1039"/>
      <c r="AE9" s="1040"/>
      <c r="AF9" s="1035">
        <v>3</v>
      </c>
      <c r="AG9" s="1036"/>
      <c r="AH9" s="1036"/>
      <c r="AI9" s="1036"/>
      <c r="AJ9" s="1037"/>
      <c r="AK9" s="1080">
        <v>63</v>
      </c>
      <c r="AL9" s="1081"/>
      <c r="AM9" s="1081"/>
      <c r="AN9" s="1081"/>
      <c r="AO9" s="1081"/>
      <c r="AP9" s="1081" t="s">
        <v>490</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555</v>
      </c>
      <c r="BT9" s="993"/>
      <c r="BU9" s="993"/>
      <c r="BV9" s="993"/>
      <c r="BW9" s="993"/>
      <c r="BX9" s="993"/>
      <c r="BY9" s="993"/>
      <c r="BZ9" s="993"/>
      <c r="CA9" s="993"/>
      <c r="CB9" s="993"/>
      <c r="CC9" s="993"/>
      <c r="CD9" s="993"/>
      <c r="CE9" s="993"/>
      <c r="CF9" s="993"/>
      <c r="CG9" s="1014"/>
      <c r="CH9" s="989">
        <v>4</v>
      </c>
      <c r="CI9" s="990"/>
      <c r="CJ9" s="990"/>
      <c r="CK9" s="990"/>
      <c r="CL9" s="991"/>
      <c r="CM9" s="989">
        <v>18</v>
      </c>
      <c r="CN9" s="990"/>
      <c r="CO9" s="990"/>
      <c r="CP9" s="990"/>
      <c r="CQ9" s="991"/>
      <c r="CR9" s="989">
        <v>6</v>
      </c>
      <c r="CS9" s="990"/>
      <c r="CT9" s="990"/>
      <c r="CU9" s="990"/>
      <c r="CV9" s="991"/>
      <c r="CW9" s="989" t="s">
        <v>490</v>
      </c>
      <c r="CX9" s="990"/>
      <c r="CY9" s="990"/>
      <c r="CZ9" s="990"/>
      <c r="DA9" s="991"/>
      <c r="DB9" s="989" t="s">
        <v>490</v>
      </c>
      <c r="DC9" s="990"/>
      <c r="DD9" s="990"/>
      <c r="DE9" s="990"/>
      <c r="DF9" s="991"/>
      <c r="DG9" s="989" t="s">
        <v>490</v>
      </c>
      <c r="DH9" s="990"/>
      <c r="DI9" s="990"/>
      <c r="DJ9" s="990"/>
      <c r="DK9" s="991"/>
      <c r="DL9" s="989" t="s">
        <v>490</v>
      </c>
      <c r="DM9" s="990"/>
      <c r="DN9" s="990"/>
      <c r="DO9" s="990"/>
      <c r="DP9" s="991"/>
      <c r="DQ9" s="989" t="s">
        <v>490</v>
      </c>
      <c r="DR9" s="990"/>
      <c r="DS9" s="990"/>
      <c r="DT9" s="990"/>
      <c r="DU9" s="991"/>
      <c r="DV9" s="992"/>
      <c r="DW9" s="993"/>
      <c r="DX9" s="993"/>
      <c r="DY9" s="993"/>
      <c r="DZ9" s="994"/>
      <c r="EA9" s="222"/>
    </row>
    <row r="10" spans="1:131" s="223" customFormat="1" ht="26.25" customHeight="1" x14ac:dyDescent="0.15">
      <c r="A10" s="226">
        <v>4</v>
      </c>
      <c r="B10" s="1030" t="s">
        <v>377</v>
      </c>
      <c r="C10" s="1031"/>
      <c r="D10" s="1031"/>
      <c r="E10" s="1031"/>
      <c r="F10" s="1031"/>
      <c r="G10" s="1031"/>
      <c r="H10" s="1031"/>
      <c r="I10" s="1031"/>
      <c r="J10" s="1031"/>
      <c r="K10" s="1031"/>
      <c r="L10" s="1031"/>
      <c r="M10" s="1031"/>
      <c r="N10" s="1031"/>
      <c r="O10" s="1031"/>
      <c r="P10" s="1032"/>
      <c r="Q10" s="1038">
        <v>0</v>
      </c>
      <c r="R10" s="1039"/>
      <c r="S10" s="1039"/>
      <c r="T10" s="1039"/>
      <c r="U10" s="1039"/>
      <c r="V10" s="1039">
        <v>0</v>
      </c>
      <c r="W10" s="1039"/>
      <c r="X10" s="1039"/>
      <c r="Y10" s="1039"/>
      <c r="Z10" s="1039"/>
      <c r="AA10" s="1039">
        <v>0</v>
      </c>
      <c r="AB10" s="1039"/>
      <c r="AC10" s="1039"/>
      <c r="AD10" s="1039"/>
      <c r="AE10" s="1040"/>
      <c r="AF10" s="1035">
        <v>0</v>
      </c>
      <c r="AG10" s="1036"/>
      <c r="AH10" s="1036"/>
      <c r="AI10" s="1036"/>
      <c r="AJ10" s="1037"/>
      <c r="AK10" s="1080">
        <v>0</v>
      </c>
      <c r="AL10" s="1081"/>
      <c r="AM10" s="1081"/>
      <c r="AN10" s="1081"/>
      <c r="AO10" s="1081"/>
      <c r="AP10" s="1081" t="s">
        <v>490</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7">
        <v>39761</v>
      </c>
      <c r="R23" s="1061"/>
      <c r="S23" s="1061"/>
      <c r="T23" s="1061"/>
      <c r="U23" s="1061"/>
      <c r="V23" s="1061">
        <v>38146</v>
      </c>
      <c r="W23" s="1061"/>
      <c r="X23" s="1061"/>
      <c r="Y23" s="1061"/>
      <c r="Z23" s="1061"/>
      <c r="AA23" s="1061">
        <v>1615</v>
      </c>
      <c r="AB23" s="1061"/>
      <c r="AC23" s="1061"/>
      <c r="AD23" s="1061"/>
      <c r="AE23" s="1068"/>
      <c r="AF23" s="1069">
        <v>1166</v>
      </c>
      <c r="AG23" s="1061"/>
      <c r="AH23" s="1061"/>
      <c r="AI23" s="1061"/>
      <c r="AJ23" s="1070"/>
      <c r="AK23" s="1071"/>
      <c r="AL23" s="1072"/>
      <c r="AM23" s="1072"/>
      <c r="AN23" s="1072"/>
      <c r="AO23" s="1072"/>
      <c r="AP23" s="1061">
        <v>30570</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v>6495</v>
      </c>
      <c r="R28" s="1051"/>
      <c r="S28" s="1051"/>
      <c r="T28" s="1051"/>
      <c r="U28" s="1051"/>
      <c r="V28" s="1051">
        <v>6478</v>
      </c>
      <c r="W28" s="1051"/>
      <c r="X28" s="1051"/>
      <c r="Y28" s="1051"/>
      <c r="Z28" s="1051"/>
      <c r="AA28" s="1051">
        <v>17</v>
      </c>
      <c r="AB28" s="1051"/>
      <c r="AC28" s="1051"/>
      <c r="AD28" s="1051"/>
      <c r="AE28" s="1052"/>
      <c r="AF28" s="1053">
        <v>17</v>
      </c>
      <c r="AG28" s="1051"/>
      <c r="AH28" s="1051"/>
      <c r="AI28" s="1051"/>
      <c r="AJ28" s="1054"/>
      <c r="AK28" s="1042">
        <v>415</v>
      </c>
      <c r="AL28" s="1043"/>
      <c r="AM28" s="1043"/>
      <c r="AN28" s="1043"/>
      <c r="AO28" s="1043"/>
      <c r="AP28" s="1043" t="s">
        <v>490</v>
      </c>
      <c r="AQ28" s="1043"/>
      <c r="AR28" s="1043"/>
      <c r="AS28" s="1043"/>
      <c r="AT28" s="1043"/>
      <c r="AU28" s="1043" t="s">
        <v>490</v>
      </c>
      <c r="AV28" s="1043"/>
      <c r="AW28" s="1043"/>
      <c r="AX28" s="1043"/>
      <c r="AY28" s="1043"/>
      <c r="AZ28" s="1044" t="s">
        <v>490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v>6375</v>
      </c>
      <c r="R29" s="1039"/>
      <c r="S29" s="1039"/>
      <c r="T29" s="1039"/>
      <c r="U29" s="1039"/>
      <c r="V29" s="1039">
        <v>6027</v>
      </c>
      <c r="W29" s="1039"/>
      <c r="X29" s="1039"/>
      <c r="Y29" s="1039"/>
      <c r="Z29" s="1039"/>
      <c r="AA29" s="1039">
        <v>348</v>
      </c>
      <c r="AB29" s="1039"/>
      <c r="AC29" s="1039"/>
      <c r="AD29" s="1039"/>
      <c r="AE29" s="1040"/>
      <c r="AF29" s="1035">
        <v>348</v>
      </c>
      <c r="AG29" s="1036"/>
      <c r="AH29" s="1036"/>
      <c r="AI29" s="1036"/>
      <c r="AJ29" s="1037"/>
      <c r="AK29" s="980">
        <v>905</v>
      </c>
      <c r="AL29" s="971"/>
      <c r="AM29" s="971"/>
      <c r="AN29" s="971"/>
      <c r="AO29" s="971"/>
      <c r="AP29" s="971" t="s">
        <v>490</v>
      </c>
      <c r="AQ29" s="971"/>
      <c r="AR29" s="971"/>
      <c r="AS29" s="971"/>
      <c r="AT29" s="971"/>
      <c r="AU29" s="971" t="s">
        <v>490</v>
      </c>
      <c r="AV29" s="971"/>
      <c r="AW29" s="971"/>
      <c r="AX29" s="971"/>
      <c r="AY29" s="971"/>
      <c r="AZ29" s="1041" t="s">
        <v>490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393</v>
      </c>
      <c r="C30" s="1031"/>
      <c r="D30" s="1031"/>
      <c r="E30" s="1031"/>
      <c r="F30" s="1031"/>
      <c r="G30" s="1031"/>
      <c r="H30" s="1031"/>
      <c r="I30" s="1031"/>
      <c r="J30" s="1031"/>
      <c r="K30" s="1031"/>
      <c r="L30" s="1031"/>
      <c r="M30" s="1031"/>
      <c r="N30" s="1031"/>
      <c r="O30" s="1031"/>
      <c r="P30" s="1032"/>
      <c r="Q30" s="1038">
        <v>990</v>
      </c>
      <c r="R30" s="1039"/>
      <c r="S30" s="1039"/>
      <c r="T30" s="1039"/>
      <c r="U30" s="1039"/>
      <c r="V30" s="1039">
        <v>980</v>
      </c>
      <c r="W30" s="1039"/>
      <c r="X30" s="1039"/>
      <c r="Y30" s="1039"/>
      <c r="Z30" s="1039"/>
      <c r="AA30" s="1039">
        <v>10</v>
      </c>
      <c r="AB30" s="1039"/>
      <c r="AC30" s="1039"/>
      <c r="AD30" s="1039"/>
      <c r="AE30" s="1040"/>
      <c r="AF30" s="1035">
        <v>10</v>
      </c>
      <c r="AG30" s="1036"/>
      <c r="AH30" s="1036"/>
      <c r="AI30" s="1036"/>
      <c r="AJ30" s="1037"/>
      <c r="AK30" s="980">
        <v>168</v>
      </c>
      <c r="AL30" s="971"/>
      <c r="AM30" s="971"/>
      <c r="AN30" s="971"/>
      <c r="AO30" s="971"/>
      <c r="AP30" s="971" t="s">
        <v>490</v>
      </c>
      <c r="AQ30" s="971"/>
      <c r="AR30" s="971"/>
      <c r="AS30" s="971"/>
      <c r="AT30" s="971"/>
      <c r="AU30" s="971" t="s">
        <v>490</v>
      </c>
      <c r="AV30" s="971"/>
      <c r="AW30" s="971"/>
      <c r="AX30" s="971"/>
      <c r="AY30" s="971"/>
      <c r="AZ30" s="1041" t="s">
        <v>490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394</v>
      </c>
      <c r="C31" s="1031"/>
      <c r="D31" s="1031"/>
      <c r="E31" s="1031"/>
      <c r="F31" s="1031"/>
      <c r="G31" s="1031"/>
      <c r="H31" s="1031"/>
      <c r="I31" s="1031"/>
      <c r="J31" s="1031"/>
      <c r="K31" s="1031"/>
      <c r="L31" s="1031"/>
      <c r="M31" s="1031"/>
      <c r="N31" s="1031"/>
      <c r="O31" s="1031"/>
      <c r="P31" s="1032"/>
      <c r="Q31" s="1038">
        <v>2494</v>
      </c>
      <c r="R31" s="1039"/>
      <c r="S31" s="1039"/>
      <c r="T31" s="1039"/>
      <c r="U31" s="1039"/>
      <c r="V31" s="1039">
        <v>1968</v>
      </c>
      <c r="W31" s="1039"/>
      <c r="X31" s="1039"/>
      <c r="Y31" s="1039"/>
      <c r="Z31" s="1039"/>
      <c r="AA31" s="1039">
        <v>527</v>
      </c>
      <c r="AB31" s="1039"/>
      <c r="AC31" s="1039"/>
      <c r="AD31" s="1039"/>
      <c r="AE31" s="1040"/>
      <c r="AF31" s="1035">
        <v>5222</v>
      </c>
      <c r="AG31" s="1036"/>
      <c r="AH31" s="1036"/>
      <c r="AI31" s="1036"/>
      <c r="AJ31" s="1037"/>
      <c r="AK31" s="980">
        <v>8</v>
      </c>
      <c r="AL31" s="971"/>
      <c r="AM31" s="971"/>
      <c r="AN31" s="971"/>
      <c r="AO31" s="971"/>
      <c r="AP31" s="971" t="s">
        <v>490</v>
      </c>
      <c r="AQ31" s="971"/>
      <c r="AR31" s="971"/>
      <c r="AS31" s="971"/>
      <c r="AT31" s="971"/>
      <c r="AU31" s="971" t="s">
        <v>490</v>
      </c>
      <c r="AV31" s="971"/>
      <c r="AW31" s="971"/>
      <c r="AX31" s="971"/>
      <c r="AY31" s="971"/>
      <c r="AZ31" s="1041" t="s">
        <v>490</v>
      </c>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396</v>
      </c>
      <c r="C32" s="1031"/>
      <c r="D32" s="1031"/>
      <c r="E32" s="1031"/>
      <c r="F32" s="1031"/>
      <c r="G32" s="1031"/>
      <c r="H32" s="1031"/>
      <c r="I32" s="1031"/>
      <c r="J32" s="1031"/>
      <c r="K32" s="1031"/>
      <c r="L32" s="1031"/>
      <c r="M32" s="1031"/>
      <c r="N32" s="1031"/>
      <c r="O32" s="1031"/>
      <c r="P32" s="1032"/>
      <c r="Q32" s="1038">
        <v>2480</v>
      </c>
      <c r="R32" s="1039"/>
      <c r="S32" s="1039"/>
      <c r="T32" s="1039"/>
      <c r="U32" s="1039"/>
      <c r="V32" s="1039">
        <v>2490</v>
      </c>
      <c r="W32" s="1039"/>
      <c r="X32" s="1039"/>
      <c r="Y32" s="1039"/>
      <c r="Z32" s="1039"/>
      <c r="AA32" s="1039">
        <v>-10</v>
      </c>
      <c r="AB32" s="1039"/>
      <c r="AC32" s="1039"/>
      <c r="AD32" s="1039"/>
      <c r="AE32" s="1040"/>
      <c r="AF32" s="1035">
        <v>802</v>
      </c>
      <c r="AG32" s="1036"/>
      <c r="AH32" s="1036"/>
      <c r="AI32" s="1036"/>
      <c r="AJ32" s="1037"/>
      <c r="AK32" s="980">
        <v>462</v>
      </c>
      <c r="AL32" s="971"/>
      <c r="AM32" s="971"/>
      <c r="AN32" s="971"/>
      <c r="AO32" s="971"/>
      <c r="AP32" s="971">
        <v>10034</v>
      </c>
      <c r="AQ32" s="971"/>
      <c r="AR32" s="971"/>
      <c r="AS32" s="971"/>
      <c r="AT32" s="971"/>
      <c r="AU32" s="971">
        <v>4666</v>
      </c>
      <c r="AV32" s="971"/>
      <c r="AW32" s="971"/>
      <c r="AX32" s="971"/>
      <c r="AY32" s="971"/>
      <c r="AZ32" s="1041" t="s">
        <v>490</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397</v>
      </c>
      <c r="C33" s="1031"/>
      <c r="D33" s="1031"/>
      <c r="E33" s="1031"/>
      <c r="F33" s="1031"/>
      <c r="G33" s="1031"/>
      <c r="H33" s="1031"/>
      <c r="I33" s="1031"/>
      <c r="J33" s="1031"/>
      <c r="K33" s="1031"/>
      <c r="L33" s="1031"/>
      <c r="M33" s="1031"/>
      <c r="N33" s="1031"/>
      <c r="O33" s="1031"/>
      <c r="P33" s="1032"/>
      <c r="Q33" s="1038">
        <v>1735</v>
      </c>
      <c r="R33" s="1039"/>
      <c r="S33" s="1039"/>
      <c r="T33" s="1039"/>
      <c r="U33" s="1039"/>
      <c r="V33" s="1039">
        <v>1587</v>
      </c>
      <c r="W33" s="1039"/>
      <c r="X33" s="1039"/>
      <c r="Y33" s="1039"/>
      <c r="Z33" s="1039"/>
      <c r="AA33" s="1039">
        <v>148</v>
      </c>
      <c r="AB33" s="1039"/>
      <c r="AC33" s="1039"/>
      <c r="AD33" s="1039"/>
      <c r="AE33" s="1040"/>
      <c r="AF33" s="1035" t="s">
        <v>121</v>
      </c>
      <c r="AG33" s="1036"/>
      <c r="AH33" s="1036"/>
      <c r="AI33" s="1036"/>
      <c r="AJ33" s="1037"/>
      <c r="AK33" s="980" t="s">
        <v>490</v>
      </c>
      <c r="AL33" s="971"/>
      <c r="AM33" s="971"/>
      <c r="AN33" s="971"/>
      <c r="AO33" s="971"/>
      <c r="AP33" s="971">
        <v>1216</v>
      </c>
      <c r="AQ33" s="971"/>
      <c r="AR33" s="971"/>
      <c r="AS33" s="971"/>
      <c r="AT33" s="971"/>
      <c r="AU33" s="971" t="s">
        <v>490</v>
      </c>
      <c r="AV33" s="971"/>
      <c r="AW33" s="971"/>
      <c r="AX33" s="971"/>
      <c r="AY33" s="971"/>
      <c r="AZ33" s="1041" t="s">
        <v>490</v>
      </c>
      <c r="BA33" s="1041"/>
      <c r="BB33" s="1041"/>
      <c r="BC33" s="1041"/>
      <c r="BD33" s="1041"/>
      <c r="BE33" s="972" t="s">
        <v>398</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6399</v>
      </c>
      <c r="AG63" s="959"/>
      <c r="AH63" s="959"/>
      <c r="AI63" s="959"/>
      <c r="AJ63" s="1022"/>
      <c r="AK63" s="1023"/>
      <c r="AL63" s="963"/>
      <c r="AM63" s="963"/>
      <c r="AN63" s="963"/>
      <c r="AO63" s="963"/>
      <c r="AP63" s="959">
        <v>11034</v>
      </c>
      <c r="AQ63" s="959"/>
      <c r="AR63" s="959"/>
      <c r="AS63" s="959"/>
      <c r="AT63" s="959"/>
      <c r="AU63" s="959">
        <v>4666</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4" t="s">
        <v>560</v>
      </c>
      <c r="C68" s="985"/>
      <c r="D68" s="985"/>
      <c r="E68" s="985"/>
      <c r="F68" s="985"/>
      <c r="G68" s="985"/>
      <c r="H68" s="985"/>
      <c r="I68" s="985"/>
      <c r="J68" s="985"/>
      <c r="K68" s="985"/>
      <c r="L68" s="985"/>
      <c r="M68" s="985"/>
      <c r="N68" s="985"/>
      <c r="O68" s="985"/>
      <c r="P68" s="986"/>
      <c r="Q68" s="987">
        <v>967</v>
      </c>
      <c r="R68" s="988"/>
      <c r="S68" s="988"/>
      <c r="T68" s="988"/>
      <c r="U68" s="988"/>
      <c r="V68" s="988">
        <v>732</v>
      </c>
      <c r="W68" s="988"/>
      <c r="X68" s="988"/>
      <c r="Y68" s="988"/>
      <c r="Z68" s="988"/>
      <c r="AA68" s="988">
        <v>236</v>
      </c>
      <c r="AB68" s="988"/>
      <c r="AC68" s="988"/>
      <c r="AD68" s="988"/>
      <c r="AE68" s="988"/>
      <c r="AF68" s="988">
        <v>236</v>
      </c>
      <c r="AG68" s="988"/>
      <c r="AH68" s="988"/>
      <c r="AI68" s="988"/>
      <c r="AJ68" s="988"/>
      <c r="AK68" s="988">
        <v>510</v>
      </c>
      <c r="AL68" s="988"/>
      <c r="AM68" s="988"/>
      <c r="AN68" s="988"/>
      <c r="AO68" s="988"/>
      <c r="AP68" s="971" t="s">
        <v>490</v>
      </c>
      <c r="AQ68" s="971"/>
      <c r="AR68" s="971"/>
      <c r="AS68" s="971"/>
      <c r="AT68" s="971"/>
      <c r="AU68" s="971" t="s">
        <v>490</v>
      </c>
      <c r="AV68" s="971"/>
      <c r="AW68" s="971"/>
      <c r="AX68" s="971"/>
      <c r="AY68" s="971"/>
      <c r="AZ68" s="982"/>
      <c r="BA68" s="982"/>
      <c r="BB68" s="982"/>
      <c r="BC68" s="982"/>
      <c r="BD68" s="983"/>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561</v>
      </c>
      <c r="C69" s="975"/>
      <c r="D69" s="975"/>
      <c r="E69" s="975"/>
      <c r="F69" s="975"/>
      <c r="G69" s="975"/>
      <c r="H69" s="975"/>
      <c r="I69" s="975"/>
      <c r="J69" s="975"/>
      <c r="K69" s="975"/>
      <c r="L69" s="975"/>
      <c r="M69" s="975"/>
      <c r="N69" s="975"/>
      <c r="O69" s="975"/>
      <c r="P69" s="976"/>
      <c r="Q69" s="977">
        <v>294625</v>
      </c>
      <c r="R69" s="971"/>
      <c r="S69" s="971"/>
      <c r="T69" s="971"/>
      <c r="U69" s="971"/>
      <c r="V69" s="971">
        <v>290389</v>
      </c>
      <c r="W69" s="971"/>
      <c r="X69" s="971"/>
      <c r="Y69" s="971"/>
      <c r="Z69" s="971"/>
      <c r="AA69" s="971">
        <v>4236</v>
      </c>
      <c r="AB69" s="971"/>
      <c r="AC69" s="971"/>
      <c r="AD69" s="971"/>
      <c r="AE69" s="971"/>
      <c r="AF69" s="971">
        <v>4236</v>
      </c>
      <c r="AG69" s="971"/>
      <c r="AH69" s="971"/>
      <c r="AI69" s="971"/>
      <c r="AJ69" s="971"/>
      <c r="AK69" s="971">
        <v>5909</v>
      </c>
      <c r="AL69" s="971"/>
      <c r="AM69" s="971"/>
      <c r="AN69" s="971"/>
      <c r="AO69" s="971"/>
      <c r="AP69" s="971" t="s">
        <v>490</v>
      </c>
      <c r="AQ69" s="971"/>
      <c r="AR69" s="971"/>
      <c r="AS69" s="971"/>
      <c r="AT69" s="971"/>
      <c r="AU69" s="971" t="s">
        <v>490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556</v>
      </c>
      <c r="C70" s="975"/>
      <c r="D70" s="975"/>
      <c r="E70" s="975"/>
      <c r="F70" s="975"/>
      <c r="G70" s="975"/>
      <c r="H70" s="975"/>
      <c r="I70" s="975"/>
      <c r="J70" s="975"/>
      <c r="K70" s="975"/>
      <c r="L70" s="975"/>
      <c r="M70" s="975"/>
      <c r="N70" s="975"/>
      <c r="O70" s="975"/>
      <c r="P70" s="976"/>
      <c r="Q70" s="977">
        <v>243</v>
      </c>
      <c r="R70" s="971"/>
      <c r="S70" s="971"/>
      <c r="T70" s="971"/>
      <c r="U70" s="971"/>
      <c r="V70" s="971">
        <v>238</v>
      </c>
      <c r="W70" s="971"/>
      <c r="X70" s="971"/>
      <c r="Y70" s="971"/>
      <c r="Z70" s="971"/>
      <c r="AA70" s="971">
        <v>5</v>
      </c>
      <c r="AB70" s="971"/>
      <c r="AC70" s="971"/>
      <c r="AD70" s="971"/>
      <c r="AE70" s="971"/>
      <c r="AF70" s="971">
        <v>5</v>
      </c>
      <c r="AG70" s="971"/>
      <c r="AH70" s="971"/>
      <c r="AI70" s="971"/>
      <c r="AJ70" s="971"/>
      <c r="AK70" s="971">
        <v>3</v>
      </c>
      <c r="AL70" s="971"/>
      <c r="AM70" s="971"/>
      <c r="AN70" s="971"/>
      <c r="AO70" s="971"/>
      <c r="AP70" s="971" t="s">
        <v>490</v>
      </c>
      <c r="AQ70" s="971"/>
      <c r="AR70" s="971"/>
      <c r="AS70" s="971"/>
      <c r="AT70" s="971"/>
      <c r="AU70" s="971" t="s">
        <v>490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557</v>
      </c>
      <c r="C71" s="975"/>
      <c r="D71" s="975"/>
      <c r="E71" s="975"/>
      <c r="F71" s="975"/>
      <c r="G71" s="975"/>
      <c r="H71" s="975"/>
      <c r="I71" s="975"/>
      <c r="J71" s="975"/>
      <c r="K71" s="975"/>
      <c r="L71" s="975"/>
      <c r="M71" s="975"/>
      <c r="N71" s="975"/>
      <c r="O71" s="975"/>
      <c r="P71" s="976"/>
      <c r="Q71" s="977">
        <v>2764</v>
      </c>
      <c r="R71" s="971"/>
      <c r="S71" s="971"/>
      <c r="T71" s="971"/>
      <c r="U71" s="971"/>
      <c r="V71" s="971">
        <v>2727</v>
      </c>
      <c r="W71" s="971"/>
      <c r="X71" s="971"/>
      <c r="Y71" s="971"/>
      <c r="Z71" s="971"/>
      <c r="AA71" s="971">
        <v>38</v>
      </c>
      <c r="AB71" s="971"/>
      <c r="AC71" s="971"/>
      <c r="AD71" s="971"/>
      <c r="AE71" s="971"/>
      <c r="AF71" s="971">
        <v>38</v>
      </c>
      <c r="AG71" s="971"/>
      <c r="AH71" s="971"/>
      <c r="AI71" s="971"/>
      <c r="AJ71" s="971"/>
      <c r="AK71" s="971">
        <v>13</v>
      </c>
      <c r="AL71" s="971"/>
      <c r="AM71" s="971"/>
      <c r="AN71" s="971"/>
      <c r="AO71" s="971"/>
      <c r="AP71" s="971">
        <v>235</v>
      </c>
      <c r="AQ71" s="971"/>
      <c r="AR71" s="971"/>
      <c r="AS71" s="971"/>
      <c r="AT71" s="971"/>
      <c r="AU71" s="971">
        <v>78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558</v>
      </c>
      <c r="C72" s="975"/>
      <c r="D72" s="975"/>
      <c r="E72" s="975"/>
      <c r="F72" s="975"/>
      <c r="G72" s="975"/>
      <c r="H72" s="975"/>
      <c r="I72" s="975"/>
      <c r="J72" s="975"/>
      <c r="K72" s="975"/>
      <c r="L72" s="975"/>
      <c r="M72" s="975"/>
      <c r="N72" s="975"/>
      <c r="O72" s="975"/>
      <c r="P72" s="976"/>
      <c r="Q72" s="977">
        <v>860</v>
      </c>
      <c r="R72" s="971"/>
      <c r="S72" s="971"/>
      <c r="T72" s="971"/>
      <c r="U72" s="971"/>
      <c r="V72" s="971">
        <v>858</v>
      </c>
      <c r="W72" s="971"/>
      <c r="X72" s="971"/>
      <c r="Y72" s="971"/>
      <c r="Z72" s="971"/>
      <c r="AA72" s="971">
        <v>2</v>
      </c>
      <c r="AB72" s="971"/>
      <c r="AC72" s="971"/>
      <c r="AD72" s="971"/>
      <c r="AE72" s="971"/>
      <c r="AF72" s="971">
        <v>2</v>
      </c>
      <c r="AG72" s="971"/>
      <c r="AH72" s="971"/>
      <c r="AI72" s="971"/>
      <c r="AJ72" s="971"/>
      <c r="AK72" s="971">
        <v>2</v>
      </c>
      <c r="AL72" s="971"/>
      <c r="AM72" s="971"/>
      <c r="AN72" s="971"/>
      <c r="AO72" s="971"/>
      <c r="AP72" s="971" t="s">
        <v>490</v>
      </c>
      <c r="AQ72" s="971"/>
      <c r="AR72" s="971"/>
      <c r="AS72" s="971"/>
      <c r="AT72" s="971"/>
      <c r="AU72" s="971" t="s">
        <v>490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559</v>
      </c>
      <c r="C73" s="975"/>
      <c r="D73" s="975"/>
      <c r="E73" s="975"/>
      <c r="F73" s="975"/>
      <c r="G73" s="975"/>
      <c r="H73" s="975"/>
      <c r="I73" s="975"/>
      <c r="J73" s="975"/>
      <c r="K73" s="975"/>
      <c r="L73" s="975"/>
      <c r="M73" s="975"/>
      <c r="N73" s="975"/>
      <c r="O73" s="975"/>
      <c r="P73" s="976"/>
      <c r="Q73" s="977">
        <v>10670</v>
      </c>
      <c r="R73" s="971"/>
      <c r="S73" s="971"/>
      <c r="T73" s="971"/>
      <c r="U73" s="971"/>
      <c r="V73" s="971">
        <v>10603</v>
      </c>
      <c r="W73" s="971"/>
      <c r="X73" s="971"/>
      <c r="Y73" s="971"/>
      <c r="Z73" s="971"/>
      <c r="AA73" s="971">
        <v>67</v>
      </c>
      <c r="AB73" s="971"/>
      <c r="AC73" s="971"/>
      <c r="AD73" s="971"/>
      <c r="AE73" s="971"/>
      <c r="AF73" s="971">
        <v>67</v>
      </c>
      <c r="AG73" s="971"/>
      <c r="AH73" s="971"/>
      <c r="AI73" s="971"/>
      <c r="AJ73" s="971"/>
      <c r="AK73" s="971" t="s">
        <v>490</v>
      </c>
      <c r="AL73" s="971"/>
      <c r="AM73" s="971"/>
      <c r="AN73" s="971"/>
      <c r="AO73" s="971"/>
      <c r="AP73" s="971" t="s">
        <v>490</v>
      </c>
      <c r="AQ73" s="971"/>
      <c r="AR73" s="971"/>
      <c r="AS73" s="971"/>
      <c r="AT73" s="971"/>
      <c r="AU73" s="971" t="s">
        <v>490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4584</v>
      </c>
      <c r="AG88" s="959"/>
      <c r="AH88" s="959"/>
      <c r="AI88" s="959"/>
      <c r="AJ88" s="959"/>
      <c r="AK88" s="963"/>
      <c r="AL88" s="963"/>
      <c r="AM88" s="963"/>
      <c r="AN88" s="963"/>
      <c r="AO88" s="963"/>
      <c r="AP88" s="959">
        <v>235</v>
      </c>
      <c r="AQ88" s="959"/>
      <c r="AR88" s="959"/>
      <c r="AS88" s="959"/>
      <c r="AT88" s="959"/>
      <c r="AU88" s="959">
        <v>78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66</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2855267</v>
      </c>
      <c r="AB110" s="889"/>
      <c r="AC110" s="889"/>
      <c r="AD110" s="889"/>
      <c r="AE110" s="890"/>
      <c r="AF110" s="891">
        <v>2645929</v>
      </c>
      <c r="AG110" s="889"/>
      <c r="AH110" s="889"/>
      <c r="AI110" s="889"/>
      <c r="AJ110" s="890"/>
      <c r="AK110" s="891">
        <v>2513705</v>
      </c>
      <c r="AL110" s="889"/>
      <c r="AM110" s="889"/>
      <c r="AN110" s="889"/>
      <c r="AO110" s="890"/>
      <c r="AP110" s="892">
        <v>15.8</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28890277</v>
      </c>
      <c r="BR110" s="842"/>
      <c r="BS110" s="842"/>
      <c r="BT110" s="842"/>
      <c r="BU110" s="842"/>
      <c r="BV110" s="842">
        <v>29074528</v>
      </c>
      <c r="BW110" s="842"/>
      <c r="BX110" s="842"/>
      <c r="BY110" s="842"/>
      <c r="BZ110" s="842"/>
      <c r="CA110" s="842">
        <v>30569752</v>
      </c>
      <c r="CB110" s="842"/>
      <c r="CC110" s="842"/>
      <c r="CD110" s="842"/>
      <c r="CE110" s="842"/>
      <c r="CF110" s="866">
        <v>192.5</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306737</v>
      </c>
      <c r="DH110" s="842"/>
      <c r="DI110" s="842"/>
      <c r="DJ110" s="842"/>
      <c r="DK110" s="842"/>
      <c r="DL110" s="842">
        <v>152911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306737</v>
      </c>
      <c r="BR111" s="817"/>
      <c r="BS111" s="817"/>
      <c r="BT111" s="817"/>
      <c r="BU111" s="817"/>
      <c r="BV111" s="817">
        <v>152911</v>
      </c>
      <c r="BW111" s="817"/>
      <c r="BX111" s="817"/>
      <c r="BY111" s="817"/>
      <c r="BZ111" s="817"/>
      <c r="CA111" s="817" t="s">
        <v>121</v>
      </c>
      <c r="CB111" s="817"/>
      <c r="CC111" s="817"/>
      <c r="CD111" s="817"/>
      <c r="CE111" s="817"/>
      <c r="CF111" s="875" t="s">
        <v>121</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4945260</v>
      </c>
      <c r="BR112" s="817"/>
      <c r="BS112" s="817"/>
      <c r="BT112" s="817"/>
      <c r="BU112" s="817"/>
      <c r="BV112" s="817">
        <v>4434857</v>
      </c>
      <c r="BW112" s="817"/>
      <c r="BX112" s="817"/>
      <c r="BY112" s="817"/>
      <c r="BZ112" s="817"/>
      <c r="CA112" s="817">
        <v>4666311</v>
      </c>
      <c r="CB112" s="817"/>
      <c r="CC112" s="817"/>
      <c r="CD112" s="817"/>
      <c r="CE112" s="817"/>
      <c r="CF112" s="875">
        <v>29.4</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410057</v>
      </c>
      <c r="AB113" s="919"/>
      <c r="AC113" s="919"/>
      <c r="AD113" s="919"/>
      <c r="AE113" s="920"/>
      <c r="AF113" s="921">
        <v>388214</v>
      </c>
      <c r="AG113" s="919"/>
      <c r="AH113" s="919"/>
      <c r="AI113" s="919"/>
      <c r="AJ113" s="920"/>
      <c r="AK113" s="921">
        <v>412859</v>
      </c>
      <c r="AL113" s="919"/>
      <c r="AM113" s="919"/>
      <c r="AN113" s="919"/>
      <c r="AO113" s="920"/>
      <c r="AP113" s="922">
        <v>2.6</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107211</v>
      </c>
      <c r="BR113" s="817"/>
      <c r="BS113" s="817"/>
      <c r="BT113" s="817"/>
      <c r="BU113" s="817"/>
      <c r="BV113" s="817">
        <v>92450</v>
      </c>
      <c r="BW113" s="817"/>
      <c r="BX113" s="817"/>
      <c r="BY113" s="817"/>
      <c r="BZ113" s="817"/>
      <c r="CA113" s="817">
        <v>78086</v>
      </c>
      <c r="CB113" s="817"/>
      <c r="CC113" s="817"/>
      <c r="CD113" s="817"/>
      <c r="CE113" s="817"/>
      <c r="CF113" s="875">
        <v>0.5</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16184</v>
      </c>
      <c r="AB114" s="780"/>
      <c r="AC114" s="780"/>
      <c r="AD114" s="780"/>
      <c r="AE114" s="781"/>
      <c r="AF114" s="782">
        <v>15809</v>
      </c>
      <c r="AG114" s="780"/>
      <c r="AH114" s="780"/>
      <c r="AI114" s="780"/>
      <c r="AJ114" s="781"/>
      <c r="AK114" s="782">
        <v>15503</v>
      </c>
      <c r="AL114" s="780"/>
      <c r="AM114" s="780"/>
      <c r="AN114" s="780"/>
      <c r="AO114" s="781"/>
      <c r="AP114" s="824">
        <v>0.1</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3096775</v>
      </c>
      <c r="BR114" s="817"/>
      <c r="BS114" s="817"/>
      <c r="BT114" s="817"/>
      <c r="BU114" s="817"/>
      <c r="BV114" s="817">
        <v>2960559</v>
      </c>
      <c r="BW114" s="817"/>
      <c r="BX114" s="817"/>
      <c r="BY114" s="817"/>
      <c r="BZ114" s="817"/>
      <c r="CA114" s="817">
        <v>3109328</v>
      </c>
      <c r="CB114" s="817"/>
      <c r="CC114" s="817"/>
      <c r="CD114" s="817"/>
      <c r="CE114" s="817"/>
      <c r="CF114" s="875">
        <v>19.600000000000001</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123526</v>
      </c>
      <c r="AB115" s="919"/>
      <c r="AC115" s="919"/>
      <c r="AD115" s="919"/>
      <c r="AE115" s="920"/>
      <c r="AF115" s="921">
        <v>122380</v>
      </c>
      <c r="AG115" s="919"/>
      <c r="AH115" s="919"/>
      <c r="AI115" s="919"/>
      <c r="AJ115" s="920"/>
      <c r="AK115" s="921">
        <v>121222</v>
      </c>
      <c r="AL115" s="919"/>
      <c r="AM115" s="919"/>
      <c r="AN115" s="919"/>
      <c r="AO115" s="920"/>
      <c r="AP115" s="922">
        <v>0.8</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7266</v>
      </c>
      <c r="BR115" s="817"/>
      <c r="BS115" s="817"/>
      <c r="BT115" s="817"/>
      <c r="BU115" s="817"/>
      <c r="BV115" s="817" t="s">
        <v>121</v>
      </c>
      <c r="BW115" s="817"/>
      <c r="BX115" s="817"/>
      <c r="BY115" s="817"/>
      <c r="BZ115" s="817"/>
      <c r="CA115" s="817">
        <v>6090</v>
      </c>
      <c r="CB115" s="817"/>
      <c r="CC115" s="817"/>
      <c r="CD115" s="817"/>
      <c r="CE115" s="817"/>
      <c r="CF115" s="875">
        <v>0</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3405034</v>
      </c>
      <c r="AB117" s="903"/>
      <c r="AC117" s="903"/>
      <c r="AD117" s="903"/>
      <c r="AE117" s="904"/>
      <c r="AF117" s="905">
        <v>3172332</v>
      </c>
      <c r="AG117" s="903"/>
      <c r="AH117" s="903"/>
      <c r="AI117" s="903"/>
      <c r="AJ117" s="904"/>
      <c r="AK117" s="905">
        <v>3063289</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123518</v>
      </c>
      <c r="AB119" s="889"/>
      <c r="AC119" s="889"/>
      <c r="AD119" s="889"/>
      <c r="AE119" s="890"/>
      <c r="AF119" s="891">
        <v>122374</v>
      </c>
      <c r="AG119" s="889"/>
      <c r="AH119" s="889"/>
      <c r="AI119" s="889"/>
      <c r="AJ119" s="890"/>
      <c r="AK119" s="891">
        <v>121220</v>
      </c>
      <c r="AL119" s="889"/>
      <c r="AM119" s="889"/>
      <c r="AN119" s="889"/>
      <c r="AO119" s="890"/>
      <c r="AP119" s="892">
        <v>0.8</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37353526</v>
      </c>
      <c r="BR119" s="845"/>
      <c r="BS119" s="845"/>
      <c r="BT119" s="845"/>
      <c r="BU119" s="845"/>
      <c r="BV119" s="845">
        <v>36715305</v>
      </c>
      <c r="BW119" s="845"/>
      <c r="BX119" s="845"/>
      <c r="BY119" s="845"/>
      <c r="BZ119" s="845"/>
      <c r="CA119" s="845">
        <v>38429567</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14738543</v>
      </c>
      <c r="BR120" s="842"/>
      <c r="BS120" s="842"/>
      <c r="BT120" s="842"/>
      <c r="BU120" s="842"/>
      <c r="BV120" s="842">
        <v>14254357</v>
      </c>
      <c r="BW120" s="842"/>
      <c r="BX120" s="842"/>
      <c r="BY120" s="842"/>
      <c r="BZ120" s="842"/>
      <c r="CA120" s="842">
        <v>13554876</v>
      </c>
      <c r="CB120" s="842"/>
      <c r="CC120" s="842"/>
      <c r="CD120" s="842"/>
      <c r="CE120" s="842"/>
      <c r="CF120" s="866">
        <v>85.3</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4945260</v>
      </c>
      <c r="DH120" s="842"/>
      <c r="DI120" s="842"/>
      <c r="DJ120" s="842"/>
      <c r="DK120" s="842"/>
      <c r="DL120" s="842">
        <v>4434857</v>
      </c>
      <c r="DM120" s="842"/>
      <c r="DN120" s="842"/>
      <c r="DO120" s="842"/>
      <c r="DP120" s="842"/>
      <c r="DQ120" s="842">
        <v>4666311</v>
      </c>
      <c r="DR120" s="842"/>
      <c r="DS120" s="842"/>
      <c r="DT120" s="842"/>
      <c r="DU120" s="842"/>
      <c r="DV120" s="843">
        <v>29.4</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4643311</v>
      </c>
      <c r="BR121" s="817"/>
      <c r="BS121" s="817"/>
      <c r="BT121" s="817"/>
      <c r="BU121" s="817"/>
      <c r="BV121" s="817">
        <v>5500023</v>
      </c>
      <c r="BW121" s="817"/>
      <c r="BX121" s="817"/>
      <c r="BY121" s="817"/>
      <c r="BZ121" s="817"/>
      <c r="CA121" s="817">
        <v>6609315</v>
      </c>
      <c r="CB121" s="817"/>
      <c r="CC121" s="817"/>
      <c r="CD121" s="817"/>
      <c r="CE121" s="817"/>
      <c r="CF121" s="875">
        <v>41.6</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22426403</v>
      </c>
      <c r="BR122" s="845"/>
      <c r="BS122" s="845"/>
      <c r="BT122" s="845"/>
      <c r="BU122" s="845"/>
      <c r="BV122" s="845">
        <v>21708590</v>
      </c>
      <c r="BW122" s="845"/>
      <c r="BX122" s="845"/>
      <c r="BY122" s="845"/>
      <c r="BZ122" s="845"/>
      <c r="CA122" s="845">
        <v>20782820</v>
      </c>
      <c r="CB122" s="845"/>
      <c r="CC122" s="845"/>
      <c r="CD122" s="845"/>
      <c r="CE122" s="845"/>
      <c r="CF122" s="846">
        <v>130.80000000000001</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41808257</v>
      </c>
      <c r="BR123" s="833"/>
      <c r="BS123" s="833"/>
      <c r="BT123" s="833"/>
      <c r="BU123" s="833"/>
      <c r="BV123" s="833">
        <v>41462970</v>
      </c>
      <c r="BW123" s="833"/>
      <c r="BX123" s="833"/>
      <c r="BY123" s="833"/>
      <c r="BZ123" s="833"/>
      <c r="CA123" s="833">
        <v>40947011</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8</v>
      </c>
      <c r="AB127" s="780"/>
      <c r="AC127" s="780"/>
      <c r="AD127" s="780"/>
      <c r="AE127" s="781"/>
      <c r="AF127" s="782">
        <v>6</v>
      </c>
      <c r="AG127" s="780"/>
      <c r="AH127" s="780"/>
      <c r="AI127" s="780"/>
      <c r="AJ127" s="781"/>
      <c r="AK127" s="782">
        <v>2</v>
      </c>
      <c r="AL127" s="780"/>
      <c r="AM127" s="780"/>
      <c r="AN127" s="780"/>
      <c r="AO127" s="781"/>
      <c r="AP127" s="824">
        <v>0</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906258</v>
      </c>
      <c r="AB128" s="801"/>
      <c r="AC128" s="801"/>
      <c r="AD128" s="801"/>
      <c r="AE128" s="802"/>
      <c r="AF128" s="803">
        <v>849973</v>
      </c>
      <c r="AG128" s="801"/>
      <c r="AH128" s="801"/>
      <c r="AI128" s="801"/>
      <c r="AJ128" s="802"/>
      <c r="AK128" s="803">
        <v>764837</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121</v>
      </c>
      <c r="BG128" s="787"/>
      <c r="BH128" s="787"/>
      <c r="BI128" s="787"/>
      <c r="BJ128" s="787"/>
      <c r="BK128" s="787"/>
      <c r="BL128" s="810"/>
      <c r="BM128" s="786">
        <v>12.6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7266</v>
      </c>
      <c r="DH128" s="791"/>
      <c r="DI128" s="791"/>
      <c r="DJ128" s="791"/>
      <c r="DK128" s="791"/>
      <c r="DL128" s="791" t="s">
        <v>121</v>
      </c>
      <c r="DM128" s="791"/>
      <c r="DN128" s="791"/>
      <c r="DO128" s="791"/>
      <c r="DP128" s="791"/>
      <c r="DQ128" s="791">
        <v>6090</v>
      </c>
      <c r="DR128" s="791"/>
      <c r="DS128" s="791"/>
      <c r="DT128" s="791"/>
      <c r="DU128" s="791"/>
      <c r="DV128" s="792">
        <v>0</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17026941</v>
      </c>
      <c r="AB129" s="780"/>
      <c r="AC129" s="780"/>
      <c r="AD129" s="780"/>
      <c r="AE129" s="781"/>
      <c r="AF129" s="782">
        <v>17450976</v>
      </c>
      <c r="AG129" s="780"/>
      <c r="AH129" s="780"/>
      <c r="AI129" s="780"/>
      <c r="AJ129" s="781"/>
      <c r="AK129" s="782">
        <v>17856326</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121</v>
      </c>
      <c r="BG129" s="771"/>
      <c r="BH129" s="771"/>
      <c r="BI129" s="771"/>
      <c r="BJ129" s="771"/>
      <c r="BK129" s="771"/>
      <c r="BL129" s="772"/>
      <c r="BM129" s="770">
        <v>17.600000000000001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2161940</v>
      </c>
      <c r="AB130" s="780"/>
      <c r="AC130" s="780"/>
      <c r="AD130" s="780"/>
      <c r="AE130" s="781"/>
      <c r="AF130" s="782">
        <v>2102676</v>
      </c>
      <c r="AG130" s="780"/>
      <c r="AH130" s="780"/>
      <c r="AI130" s="780"/>
      <c r="AJ130" s="781"/>
      <c r="AK130" s="782">
        <v>1972476</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1.9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14865001</v>
      </c>
      <c r="AB131" s="764"/>
      <c r="AC131" s="764"/>
      <c r="AD131" s="764"/>
      <c r="AE131" s="765"/>
      <c r="AF131" s="766">
        <v>15348300</v>
      </c>
      <c r="AG131" s="764"/>
      <c r="AH131" s="764"/>
      <c r="AI131" s="764"/>
      <c r="AJ131" s="765"/>
      <c r="AK131" s="766">
        <v>15883850</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2.265966884</v>
      </c>
      <c r="AB132" s="745"/>
      <c r="AC132" s="745"/>
      <c r="AD132" s="745"/>
      <c r="AE132" s="746"/>
      <c r="AF132" s="747">
        <v>1.4313181260000001</v>
      </c>
      <c r="AG132" s="745"/>
      <c r="AH132" s="745"/>
      <c r="AI132" s="745"/>
      <c r="AJ132" s="746"/>
      <c r="AK132" s="747">
        <v>2.0522480380000001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3.9</v>
      </c>
      <c r="AB133" s="724"/>
      <c r="AC133" s="724"/>
      <c r="AD133" s="724"/>
      <c r="AE133" s="725"/>
      <c r="AF133" s="723">
        <v>2.6</v>
      </c>
      <c r="AG133" s="724"/>
      <c r="AH133" s="724"/>
      <c r="AI133" s="724"/>
      <c r="AJ133" s="725"/>
      <c r="AK133" s="723">
        <v>1.9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fYT1Wc30vBwplVnMPG1BGYo5q6wMxV0gK/N38FbYaHL8AopqKKmmYui+be8JWavHlMjoaw+TmztIui17T1p/w==" saltValue="Vf/j2CZFCkpg8R0Jmdkq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pageSetUpPr fitToPage="1"/>
  </sheetPr>
  <dimension ref="A1:DQ105"/>
  <sheetViews>
    <sheetView showGridLines="0" view="pageBreakPreview" topLeftCell="A49" zoomScale="90" zoomScaleNormal="85" zoomScaleSheetLayoutView="90" workbookViewId="0">
      <selection activeCell="BA27" sqref="BA27"/>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Iv4wBHDJtm3dwP9JiFrbPvpdwLwH82q7TlRvjWX9gmyJgkKH0tz4VEabTbI0Co5IPUrfGz2bTdvfGCEzr02Vw==" saltValue="1ql84zhh3pwkUObfMZAn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NMNktuDKpxK1lRs88j/DUuqyyphDb2axMW+dAkrhSG/whdF126rW6CQjyotYAn6Z8F81aGHzbBcmu5jqMvZmg==" saltValue="FjDBADwr2GueaqERYxSUq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AZ73"/>
  <sheetViews>
    <sheetView showGridLines="0" view="pageBreakPreview" topLeftCell="A37" workbookViewId="0">
      <selection activeCell="AQ8" sqref="AQ8"/>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5988264</v>
      </c>
      <c r="AP9" s="269">
        <v>75048</v>
      </c>
      <c r="AQ9" s="270">
        <v>72348</v>
      </c>
      <c r="AR9" s="271">
        <v>3.7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47737</v>
      </c>
      <c r="AP10" s="272">
        <v>598</v>
      </c>
      <c r="AQ10" s="273">
        <v>6364</v>
      </c>
      <c r="AR10" s="274">
        <v>-90.6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t="s">
        <v>490</v>
      </c>
      <c r="AP11" s="272" t="s">
        <v>490</v>
      </c>
      <c r="AQ11" s="273">
        <v>1262</v>
      </c>
      <c r="AR11" s="274" t="s">
        <v>490</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490</v>
      </c>
      <c r="AP12" s="272" t="s">
        <v>490</v>
      </c>
      <c r="AQ12" s="273">
        <v>10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145156</v>
      </c>
      <c r="AP13" s="272">
        <v>1819</v>
      </c>
      <c r="AQ13" s="273">
        <v>3257</v>
      </c>
      <c r="AR13" s="274">
        <v>-44.2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293377</v>
      </c>
      <c r="AP14" s="272">
        <v>3677</v>
      </c>
      <c r="AQ14" s="273">
        <v>1617</v>
      </c>
      <c r="AR14" s="274">
        <v>127.4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-344750</v>
      </c>
      <c r="AP15" s="272">
        <v>-4321</v>
      </c>
      <c r="AQ15" s="273">
        <v>-3947</v>
      </c>
      <c r="AR15" s="274">
        <v>9.5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6129784</v>
      </c>
      <c r="AP16" s="272">
        <v>76822</v>
      </c>
      <c r="AQ16" s="273">
        <v>80912</v>
      </c>
      <c r="AR16" s="274">
        <v>-5.0999999999999996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7.46</v>
      </c>
      <c r="AP21" s="286">
        <v>6.71</v>
      </c>
      <c r="AQ21" s="287">
        <v>0.75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97.4</v>
      </c>
      <c r="AP22" s="291">
        <v>98.3</v>
      </c>
      <c r="AQ22" s="292">
        <v>-0.9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2513705</v>
      </c>
      <c r="AP32" s="300">
        <v>31503</v>
      </c>
      <c r="AQ32" s="301">
        <v>34344</v>
      </c>
      <c r="AR32" s="302">
        <v>-8.3000000000000007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490</v>
      </c>
      <c r="AP34" s="300" t="s">
        <v>490</v>
      </c>
      <c r="AQ34" s="301">
        <v>3</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412859</v>
      </c>
      <c r="AP35" s="300">
        <v>5174</v>
      </c>
      <c r="AQ35" s="301">
        <v>7806</v>
      </c>
      <c r="AR35" s="302">
        <v>-33.700000000000003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15503</v>
      </c>
      <c r="AP36" s="300">
        <v>194</v>
      </c>
      <c r="AQ36" s="301">
        <v>1690</v>
      </c>
      <c r="AR36" s="302">
        <v>-88.5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121222</v>
      </c>
      <c r="AP37" s="300">
        <v>1519</v>
      </c>
      <c r="AQ37" s="301">
        <v>666</v>
      </c>
      <c r="AR37" s="302">
        <v>128.1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490</v>
      </c>
      <c r="AP38" s="303" t="s">
        <v>490</v>
      </c>
      <c r="AQ38" s="304">
        <v>3</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-764837</v>
      </c>
      <c r="AP39" s="300">
        <v>-9585</v>
      </c>
      <c r="AQ39" s="301">
        <v>-5822</v>
      </c>
      <c r="AR39" s="302">
        <v>64.599999999999994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-1972476</v>
      </c>
      <c r="AP40" s="300">
        <v>-24720</v>
      </c>
      <c r="AQ40" s="301">
        <v>-26710</v>
      </c>
      <c r="AR40" s="302">
        <v>-7.5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325976</v>
      </c>
      <c r="AP41" s="300">
        <v>4085</v>
      </c>
      <c r="AQ41" s="301">
        <v>11979</v>
      </c>
      <c r="AR41" s="302">
        <v>-65.900000000000006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7985602</v>
      </c>
      <c r="AN51" s="322">
        <v>100252</v>
      </c>
      <c r="AO51" s="323">
        <v>-41.6</v>
      </c>
      <c r="AP51" s="324">
        <v>45483</v>
      </c>
      <c r="AQ51" s="325">
        <v>-0.2</v>
      </c>
      <c r="AR51" s="326">
        <v>-41.4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2649223</v>
      </c>
      <c r="AN52" s="330">
        <v>33259</v>
      </c>
      <c r="AO52" s="331">
        <v>-13.3</v>
      </c>
      <c r="AP52" s="332">
        <v>24241</v>
      </c>
      <c r="AQ52" s="333">
        <v>0.4</v>
      </c>
      <c r="AR52" s="334">
        <v>-13.7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4764317</v>
      </c>
      <c r="AN53" s="322">
        <v>59926</v>
      </c>
      <c r="AO53" s="323">
        <v>-40.200000000000003</v>
      </c>
      <c r="AP53" s="324">
        <v>45945</v>
      </c>
      <c r="AQ53" s="325">
        <v>1</v>
      </c>
      <c r="AR53" s="326">
        <v>-41.2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2244647</v>
      </c>
      <c r="AN54" s="330">
        <v>28233</v>
      </c>
      <c r="AO54" s="331">
        <v>-15.1</v>
      </c>
      <c r="AP54" s="332">
        <v>25180</v>
      </c>
      <c r="AQ54" s="333">
        <v>3.9</v>
      </c>
      <c r="AR54" s="334">
        <v>-19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4576092</v>
      </c>
      <c r="AN55" s="322">
        <v>57467</v>
      </c>
      <c r="AO55" s="323">
        <v>-4.0999999999999996</v>
      </c>
      <c r="AP55" s="324">
        <v>44475</v>
      </c>
      <c r="AQ55" s="325">
        <v>-3.2</v>
      </c>
      <c r="AR55" s="326">
        <v>-0.9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2538722</v>
      </c>
      <c r="AN56" s="330">
        <v>31881</v>
      </c>
      <c r="AO56" s="331">
        <v>12.9</v>
      </c>
      <c r="AP56" s="332">
        <v>24780</v>
      </c>
      <c r="AQ56" s="333">
        <v>-1.6</v>
      </c>
      <c r="AR56" s="334">
        <v>14.5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3864921</v>
      </c>
      <c r="AN57" s="322">
        <v>48481</v>
      </c>
      <c r="AO57" s="323">
        <v>-15.6</v>
      </c>
      <c r="AP57" s="324">
        <v>45982</v>
      </c>
      <c r="AQ57" s="325">
        <v>3.4</v>
      </c>
      <c r="AR57" s="326">
        <v>-19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2432610</v>
      </c>
      <c r="AN58" s="330">
        <v>30514</v>
      </c>
      <c r="AO58" s="331">
        <v>-4.3</v>
      </c>
      <c r="AP58" s="332">
        <v>25583</v>
      </c>
      <c r="AQ58" s="333">
        <v>3.2</v>
      </c>
      <c r="AR58" s="334">
        <v>-7.5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5795504</v>
      </c>
      <c r="AN59" s="322">
        <v>72633</v>
      </c>
      <c r="AO59" s="323">
        <v>49.8</v>
      </c>
      <c r="AP59" s="324">
        <v>50538</v>
      </c>
      <c r="AQ59" s="325">
        <v>9.9</v>
      </c>
      <c r="AR59" s="326">
        <v>39.9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4732518</v>
      </c>
      <c r="AN60" s="330">
        <v>59311</v>
      </c>
      <c r="AO60" s="331">
        <v>94.4</v>
      </c>
      <c r="AP60" s="332">
        <v>29053</v>
      </c>
      <c r="AQ60" s="333">
        <v>13.6</v>
      </c>
      <c r="AR60" s="334">
        <v>80.8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5397287</v>
      </c>
      <c r="AN61" s="337">
        <v>67752</v>
      </c>
      <c r="AO61" s="338">
        <v>-10.3</v>
      </c>
      <c r="AP61" s="339">
        <v>46485</v>
      </c>
      <c r="AQ61" s="340">
        <v>2.2000000000000002</v>
      </c>
      <c r="AR61" s="326">
        <v>-12.5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2919544</v>
      </c>
      <c r="AN62" s="330">
        <v>36640</v>
      </c>
      <c r="AO62" s="331">
        <v>14.9</v>
      </c>
      <c r="AP62" s="332">
        <v>25767</v>
      </c>
      <c r="AQ62" s="333">
        <v>3.9</v>
      </c>
      <c r="AR62" s="334">
        <v>11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qH1H+ieIzta4aDYlC3Knn3/vtnmSoSOBELZOpZ6K8t2bAaqXm7JaRihjcV9u5RZJW7yJQLmywuWmNbFcH2Y3Rg==" saltValue="I8xvNVIJXQ5dbwdbYmvlt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A1:DU121"/>
  <sheetViews>
    <sheetView showGridLines="0" topLeftCell="A91" zoomScaleNormal="100" zoomScaleSheetLayoutView="55" workbookViewId="0">
      <selection activeCell="CN69" sqref="CN69"/>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ySChSrVpti9jlzxrFsVhVPgpYoZQnVDi2iqOW0Ig8c8B2X0XNG8uszjWhEg5IO+JyVlRrIvmqbhv+Vsul5D5GA==" saltValue="QtVOGLApX3Fsz2ONGmYM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EL116"/>
  <sheetViews>
    <sheetView showGridLines="0" topLeftCell="A93" zoomScale="80" zoomScaleNormal="80" zoomScaleSheetLayoutView="55" workbookViewId="0">
      <selection activeCell="CY71" sqref="CY7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ZWFf+yESa3XgjV12+8BZZlrBLMDfJSCR17qxVQx4XqQOwLlZavG4yBWMpidFHvVn3p1jVKON/R4ye1z+h7iC0Q==" saltValue="ubMbzdYT2xte4SiCm8Wsq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00B0F0"/>
    <pageSetUpPr fitToPage="1"/>
  </sheetPr>
  <dimension ref="B1:J50"/>
  <sheetViews>
    <sheetView showGridLines="0" topLeftCell="A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20.84</v>
      </c>
      <c r="G47" s="12">
        <v>23.74</v>
      </c>
      <c r="H47" s="12">
        <v>26.5</v>
      </c>
      <c r="I47" s="12">
        <v>23.04</v>
      </c>
      <c r="J47" s="13">
        <v>17.48</v>
      </c>
    </row>
    <row r="48" spans="2:10" ht="57.75" customHeight="1" x14ac:dyDescent="0.15">
      <c r="B48" s="14"/>
      <c r="C48" s="1141" t="s">
        <v>4</v>
      </c>
      <c r="D48" s="1141"/>
      <c r="E48" s="1142"/>
      <c r="F48" s="15">
        <v>9.1300000000000008</v>
      </c>
      <c r="G48" s="16">
        <v>5.98</v>
      </c>
      <c r="H48" s="16">
        <v>7.9</v>
      </c>
      <c r="I48" s="16">
        <v>6.38</v>
      </c>
      <c r="J48" s="17">
        <v>6.53</v>
      </c>
    </row>
    <row r="49" spans="2:10" ht="57.75" customHeight="1" thickBot="1" x14ac:dyDescent="0.2">
      <c r="B49" s="18"/>
      <c r="C49" s="1143" t="s">
        <v>5</v>
      </c>
      <c r="D49" s="1143"/>
      <c r="E49" s="1144"/>
      <c r="F49" s="19" t="s">
        <v>534</v>
      </c>
      <c r="G49" s="20" t="s">
        <v>535</v>
      </c>
      <c r="H49" s="20">
        <v>0.36</v>
      </c>
      <c r="I49" s="20" t="s">
        <v>536</v>
      </c>
      <c r="J49" s="21" t="s">
        <v>537</v>
      </c>
    </row>
    <row r="50" spans="2:10" x14ac:dyDescent="0.15"/>
  </sheetData>
  <sheetProtection algorithmName="SHA-512" hashValue="ZEpdBmSFzVDvwpL5rZ3/vHi+kF8ji7zGqy6jRo0dnbrZ2XRuyy5yaKcaXKFJqIvK8qM2bXkxlvZnrWjgb6g3ug==" saltValue="XbYWzRg/0YJAgs/jxvTl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大友　颯</cp:lastModifiedBy>
  <cp:lastPrinted>2026-03-09T05:08:58Z</cp:lastPrinted>
  <dcterms:created xsi:type="dcterms:W3CDTF">2026-02-23T04:35:47Z</dcterms:created>
  <dcterms:modified xsi:type="dcterms:W3CDTF">2026-03-16T06:38:38Z</dcterms:modified>
  <cp:category/>
</cp:coreProperties>
</file>