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trjsv3\下水道課\1.庶務係\★千田不在時対応\起案・供覧\"/>
    </mc:Choice>
  </mc:AlternateContent>
  <workbookProtection workbookAlgorithmName="SHA-512" workbookHashValue="/ztgJlqxiUJU78U58LavugsgdMnGSYWT8D3qEaH7pYZFO7r7U08CXR6f1+9hNzzm7FGpojQQiCmM8LmN9EnRBw==" workbookSaltValue="l7gSPJ5RO80FEwniN7C1eg==" workbookSpinCount="100000" lockStructure="1"/>
  <bookViews>
    <workbookView xWindow="0" yWindow="0" windowWidth="17775" windowHeight="1077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<sst xmlns="http://schemas.openxmlformats.org/spreadsheetml/2006/main" count="231" uniqueCount="117">
  <si>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</si>
  <si>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</si>
  <si>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</si>
  <si>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</si>
  <si>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</si>
  <si>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</si>
  <si>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</si>
  <si>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</si>
  <si>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</si>
  <si>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</si>
  <si>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</si>
  <si>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</si>
  <si>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</si>
  <si>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</si>
  <si>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</si>
  <si>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</si>
  <si>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</si>
  <si>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</si>
  <si>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</si>
  <si>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</si>
  <si>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</si>
  <si>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</si>
  <si>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</si>
  <si>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</si>
  <si>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</si>
  <si>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</si>
  <si>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</si>
  <si>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</si>
  <si>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</si>
  <si>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</si>
  <si>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</si>
  <si>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</si>
  <si>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</si>
  <si>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</si>
  <si>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</si>
  <si>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</si>
  <si>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</si>
  <si>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</si>
  <si>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</si>
  <si>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</si>
  <si>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</si>
  <si>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</si>
  <si>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</si>
  <si>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</si>
  <si>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</si>
  <si>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</si>
  <si>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</si>
  <si>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</si>
  <si>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</si>
  <si>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</si>
  <si>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</si>
  <si>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</si>
  <si>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</si>
  <si>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</si>
  <si>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</si>
  <si>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</si>
  <si>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</si>
  <si>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</si>
  <si>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</si>
  <si>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</si>
  <si>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</si>
  <si>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</si>
  <si>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</si>
  <si>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</si>
  <si>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</si>
  <si>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</si>
  <si>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</si>
  <si>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</si>
  <si>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</si>
  <si>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</si>
  <si>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</si>
  <si>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</si>
  <si>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</si>
  <si>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</si>
  <si>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</si>
  <si>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</si>
  <si>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</si>
  <si>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</si>
  <si>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</si>
  <si>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</si>
  <si>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</si>
  <si>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</si>
  <si>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</si>
  <si>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</si>
  <si>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</si>
  <si>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</si>
  <si>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</si>
  <si>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</si>
  <si>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</si>
  <si>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</si>
  <si>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</si>
  <si>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</si>
  <si>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</si>
  <si>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</si>
  <si>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</si>
  <si>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</si>
  <si>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</si>
  <si>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</si>
  <si>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</si>
  <si>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</si>
  <si>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</si>
  <si>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</si>
  <si>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</si>
  <si>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</si>
  <si>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</si>
  <si>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</si>
  <si>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</si>
  <si>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</si>
  <si>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</si>
  <si>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</si>
  <si>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</si>
  <si>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</si>
  <si>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</si>
  <si>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</si>
  <si>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
　下水道経営の健全化を図るため、令和7年度に公共下水道事業への統合を予定しており、本市の下水道事業全体として自立的で持続可能な経営環境の構築に努めていく。</t>
    <phoneticPr fontId="4"/>
  </si>
  <si>
    <t>①経常収支比率については､使用料が維持管理費を下回る経営状況が続い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令和7年度に公共下水道事業への統合を予定してい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⑥一般会計からの繰入金の見直しにより、平成27年度より経費回収率ついては概ね類似団体平均と同水準で推移し、汚水処理原価は類似団体平均を下回っているが、公共下水道との比較では厳しい経営状態が続いている。
⑦施設利用率は、類似団体を上回る水準で推移している。
⑧水洗化率については、類似団体平均を大きく上回っている。今後とも未接続者に対する働きかけを行いつつ、水洗化率100%を目指す。</t>
    <rPh sb="485" eb="487">
      <t>シタマワ</t>
    </rPh>
    <phoneticPr fontId="4"/>
  </si>
  <si>
    <t>①②本市では、標準耐用年数の50年を経過した管渠が現段階で存在していないため、管渠老朽化率に当たる指標はない。一方で、有形固定資産減価償却率については、類似団体平均を上回っているが、今後は公共下水道事業への統合を予定しており、公共下水道事業として耐用年数を経過する管渠が生じることを見据えたストックマネジメントの手法を活用した修繕費用の平準化や低コスト化に順次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91" eb="93">
      <t>コンゴ</t>
    </rPh>
    <rPh sb="94" eb="96">
      <t>コウキョウ</t>
    </rPh>
    <rPh sb="96" eb="99">
      <t>ゲスイドウ</t>
    </rPh>
    <rPh sb="99" eb="101">
      <t>ジギョウ</t>
    </rPh>
    <rPh sb="103" eb="105">
      <t>トウゴウ</t>
    </rPh>
    <rPh sb="106" eb="108">
      <t>ヨテイ</t>
    </rPh>
    <rPh sb="113" eb="115">
      <t>コウキョウ</t>
    </rPh>
    <rPh sb="115" eb="118">
      <t>ゲスイドウ</t>
    </rPh>
    <rPh sb="118" eb="120">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</si>
</sst>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70-434B-BE8E-34EE3DE4E6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4C70-434B-BE8E-34EE3DE4E6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76.569999999999993</c:v>
                </c:pt>
                <c:pt idx="1">
                  <c:v>75.52</c:v>
                </c:pt>
                <c:pt idx="2">
                  <c:v>76.569999999999993</c:v>
                </c:pt>
                <c:pt idx="3">
                  <c:v>75.87</c:v>
                </c:pt>
                <c:pt idx="4">
                  <c:v>74.48</c:v>
                </c:pt>
              </c:numCache>
            </c:numRef>
          </c:val>
          <c:extLst>
            <c:ext xmlns:c16="http://schemas.microsoft.com/office/drawing/2014/chart" uri="{C3380CC4-5D6E-409C-BE32-E72D297353CC}">
              <c16:uniqueId val="{00000000-B7B4-4077-8060-B7DCD2B207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B7B4-4077-8060-B7DCD2B207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98.07</c:v>
                </c:pt>
                <c:pt idx="1">
                  <c:v>98.02</c:v>
                </c:pt>
                <c:pt idx="2">
                  <c:v>98.94</c:v>
                </c:pt>
                <c:pt idx="3">
                  <c:v>98.91</c:v>
                </c:pt>
                <c:pt idx="4">
                  <c:v>98.91</c:v>
                </c:pt>
              </c:numCache>
            </c:numRef>
          </c:val>
          <c:extLst>
            <c:ext xmlns:c16="http://schemas.microsoft.com/office/drawing/2014/chart" uri="{C3380CC4-5D6E-409C-BE32-E72D297353CC}">
              <c16:uniqueId val="{00000000-CFC8-48C7-AA47-57C9DD2F5B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FC8-48C7-AA47-57C9DD2F5B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93.79</c:v>
                </c:pt>
                <c:pt idx="1">
                  <c:v>91.08</c:v>
                </c:pt>
                <c:pt idx="2">
                  <c:v>82.23</c:v>
                </c:pt>
                <c:pt idx="3">
                  <c:v>91.86</c:v>
                </c:pt>
                <c:pt idx="4">
                  <c:v>90.6</c:v>
                </c:pt>
              </c:numCache>
            </c:numRef>
          </c:val>
          <c:extLst>
            <c:ext xmlns:c16="http://schemas.microsoft.com/office/drawing/2014/chart" uri="{C3380CC4-5D6E-409C-BE32-E72D297353CC}">
              <c16:uniqueId val="{00000000-A90F-492A-8225-798D7FA9BA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A90F-492A-8225-798D7FA9BA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34.69</c:v>
                </c:pt>
                <c:pt idx="1">
                  <c:v>36.840000000000003</c:v>
                </c:pt>
                <c:pt idx="2">
                  <c:v>38.979999999999997</c:v>
                </c:pt>
                <c:pt idx="3">
                  <c:v>40.840000000000003</c:v>
                </c:pt>
                <c:pt idx="4">
                  <c:v>42.63</c:v>
                </c:pt>
              </c:numCache>
            </c:numRef>
          </c:val>
          <c:extLst>
            <c:ext xmlns:c16="http://schemas.microsoft.com/office/drawing/2014/chart" uri="{C3380CC4-5D6E-409C-BE32-E72D297353CC}">
              <c16:uniqueId val="{00000000-ECF1-4536-AB1B-84DBBA214A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ECF1-4536-AB1B-84DBBA214A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38-4788-A8D8-A0C49C8EA0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38-4788-A8D8-A0C49C8EA0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7088.12</c:v>
                </c:pt>
                <c:pt idx="1">
                  <c:v>6993.11</c:v>
                </c:pt>
                <c:pt idx="2">
                  <c:v>6789.17</c:v>
                </c:pt>
                <c:pt idx="3">
                  <c:v>6976.31</c:v>
                </c:pt>
                <c:pt idx="4">
                  <c:v>7035.07</c:v>
                </c:pt>
              </c:numCache>
            </c:numRef>
          </c:val>
          <c:extLst>
            <c:ext xmlns:c16="http://schemas.microsoft.com/office/drawing/2014/chart" uri="{C3380CC4-5D6E-409C-BE32-E72D297353CC}">
              <c16:uniqueId val="{00000000-0787-4085-B6B3-508CBBA4BE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0787-4085-B6B3-508CBBA4BE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271.55</c:v>
                </c:pt>
                <c:pt idx="1">
                  <c:v>272.33999999999997</c:v>
                </c:pt>
                <c:pt idx="2">
                  <c:v>281.25</c:v>
                </c:pt>
                <c:pt idx="3">
                  <c:v>288.5</c:v>
                </c:pt>
                <c:pt idx="4">
                  <c:v>292.73</c:v>
                </c:pt>
              </c:numCache>
            </c:numRef>
          </c:val>
          <c:extLst>
            <c:ext xmlns:c16="http://schemas.microsoft.com/office/drawing/2014/chart" uri="{C3380CC4-5D6E-409C-BE32-E72D297353CC}">
              <c16:uniqueId val="{00000000-A034-4933-AA22-428507233C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A034-4933-AA22-428507233C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2349.4299999999998</c:v>
                </c:pt>
                <c:pt idx="1">
                  <c:v>2620.83</c:v>
                </c:pt>
                <c:pt idx="2">
                  <c:v>2197</c:v>
                </c:pt>
                <c:pt idx="3">
                  <c:v>2157.65</c:v>
                </c:pt>
                <c:pt idx="4">
                  <c:v>1854.65</c:v>
                </c:pt>
              </c:numCache>
            </c:numRef>
          </c:val>
          <c:extLst>
            <c:ext xmlns:c16="http://schemas.microsoft.com/office/drawing/2014/chart" uri="{C3380CC4-5D6E-409C-BE32-E72D297353CC}">
              <c16:uniqueId val="{00000000-BC2C-4937-8E4B-F7DFE18E9E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BC2C-4937-8E4B-F7DFE18E9E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74.22</c:v>
                </c:pt>
                <c:pt idx="1">
                  <c:v>66.78</c:v>
                </c:pt>
                <c:pt idx="2">
                  <c:v>48.98</c:v>
                </c:pt>
                <c:pt idx="3">
                  <c:v>71.87</c:v>
                </c:pt>
                <c:pt idx="4">
                  <c:v>69.64</c:v>
                </c:pt>
              </c:numCache>
            </c:numRef>
          </c:val>
          <c:extLst>
            <c:ext xmlns:c16="http://schemas.microsoft.com/office/drawing/2014/chart" uri="{C3380CC4-5D6E-409C-BE32-E72D297353CC}">
              <c16:uniqueId val="{00000000-1051-4310-B717-04EFE437FB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1051-4310-B717-04EFE437FB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219.68</c:v>
                </c:pt>
                <c:pt idx="1">
                  <c:v>245.76</c:v>
                </c:pt>
                <c:pt idx="2">
                  <c:v>336.87</c:v>
                </c:pt>
                <c:pt idx="3">
                  <c:v>229.65</c:v>
                </c:pt>
                <c:pt idx="4">
                  <c:v>237.47</c:v>
                </c:pt>
              </c:numCache>
            </c:numRef>
          </c:val>
          <c:extLst>
            <c:ext xmlns:c16="http://schemas.microsoft.com/office/drawing/2014/chart" uri="{C3380CC4-5D6E-409C-BE32-E72D297353CC}">
              <c16:uniqueId val="{00000000-BD5C-4F25-98AB-EDC39A2FC6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BD5C-4F25-98AB-EDC39A2FC6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名取市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79630</v>
      </c>
      <c r="AM8" s="42"/>
      <c r="AN8" s="42"/>
      <c r="AO8" s="42"/>
      <c r="AP8" s="42"/>
      <c r="AQ8" s="42"/>
      <c r="AR8" s="42"/>
      <c r="AS8" s="42"/>
      <c r="AT8" s="35">
        <f>データ!T6</f>
        <v>98.18</v>
      </c>
      <c r="AU8" s="35"/>
      <c r="AV8" s="35"/>
      <c r="AW8" s="35"/>
      <c r="AX8" s="35"/>
      <c r="AY8" s="35"/>
      <c r="AZ8" s="35"/>
      <c r="BA8" s="35"/>
      <c r="BB8" s="35">
        <f>データ!U6</f>
        <v>811.06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68.010000000000005</v>
      </c>
      <c r="J10" s="35"/>
      <c r="K10" s="35"/>
      <c r="L10" s="35"/>
      <c r="M10" s="35"/>
      <c r="N10" s="35"/>
      <c r="O10" s="35"/>
      <c r="P10" s="35">
        <f>データ!P6</f>
        <v>1.04</v>
      </c>
      <c r="Q10" s="35"/>
      <c r="R10" s="35"/>
      <c r="S10" s="35"/>
      <c r="T10" s="35"/>
      <c r="U10" s="35"/>
      <c r="V10" s="35"/>
      <c r="W10" s="35">
        <f>データ!Q6</f>
        <v>96.34</v>
      </c>
      <c r="X10" s="35"/>
      <c r="Y10" s="35"/>
      <c r="Z10" s="35"/>
      <c r="AA10" s="35"/>
      <c r="AB10" s="35"/>
      <c r="AC10" s="35"/>
      <c r="AD10" s="42">
        <f>データ!R6</f>
        <v>3300</v>
      </c>
      <c r="AE10" s="42"/>
      <c r="AF10" s="42"/>
      <c r="AG10" s="42"/>
      <c r="AH10" s="42"/>
      <c r="AI10" s="42"/>
      <c r="AJ10" s="42"/>
      <c r="AK10" s="2"/>
      <c r="AL10" s="42">
        <f>データ!V6</f>
        <v>824</v>
      </c>
      <c r="AM10" s="42"/>
      <c r="AN10" s="42"/>
      <c r="AO10" s="42"/>
      <c r="AP10" s="42"/>
      <c r="AQ10" s="42"/>
      <c r="AR10" s="42"/>
      <c r="AS10" s="42"/>
      <c r="AT10" s="35">
        <f>データ!W6</f>
        <v>0.9</v>
      </c>
      <c r="AU10" s="35"/>
      <c r="AV10" s="35"/>
      <c r="AW10" s="35"/>
      <c r="AX10" s="35"/>
      <c r="AY10" s="35"/>
      <c r="AZ10" s="35"/>
      <c r="BA10" s="35"/>
      <c r="BB10" s="35">
        <f>データ!X6</f>
        <v>915.56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116</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80"/>
      <c r="BM60" s="81"/>
      <c r="BN60" s="81"/>
      <c r="BO60" s="81"/>
      <c r="BP60" s="81"/>
      <c r="BQ60" s="81"/>
      <c r="BR60" s="81"/>
      <c r="BS60" s="81"/>
      <c r="BT60" s="81"/>
      <c r="BU60" s="81"/>
      <c r="BV60" s="81"/>
      <c r="BW60" s="81"/>
      <c r="BX60" s="81"/>
      <c r="BY60" s="81"/>
      <c r="BZ60" s="82"/>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X1eKI8A/Km96MaBtW4Y38VEE5zaUvCltuag1Fv7Ii0b4L7VR2Y/jcfabH4FqFuE+qxkyEhbGMR4zjVQC6vfVNw==" saltValue="J13LmkZURojwWK0gN5Ym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42072</v>
      </c>
      <c r="D6" s="19">
        <f t="shared" si="3"/>
        <v>46</v>
      </c>
      <c r="E6" s="19">
        <f t="shared" si="3"/>
        <v>17</v>
      </c>
      <c r="F6" s="19">
        <f t="shared" si="3"/>
        <v>5</v>
      </c>
      <c r="G6" s="19">
        <f t="shared" si="3"/>
        <v>0</v>
      </c>
      <c r="H6" s="19" t="str">
        <f t="shared" si="3"/>
        <v>宮城県　名取市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68.010000000000005</v>
      </c>
      <c r="P6" s="20">
        <f t="shared" si="3"/>
        <v>1.04</v>
      </c>
      <c r="Q6" s="20">
        <f t="shared" si="3"/>
        <v>96.34</v>
      </c>
      <c r="R6" s="20">
        <f t="shared" si="3"/>
        <v>3300</v>
      </c>
      <c r="S6" s="20">
        <f t="shared" si="3"/>
        <v>79630</v>
      </c>
      <c r="T6" s="20">
        <f t="shared" si="3"/>
        <v>98.18</v>
      </c>
      <c r="U6" s="20">
        <f t="shared" si="3"/>
        <v>811.06</v>
      </c>
      <c r="V6" s="20">
        <f t="shared" si="3"/>
        <v>824</v>
      </c>
      <c r="W6" s="20">
        <f t="shared" si="3"/>
        <v>0.9</v>
      </c>
      <c r="X6" s="20">
        <f t="shared" si="3"/>
        <v>915.56</v>
      </c>
      <c r="Y6" s="21">
        <f>IF(Y7="",NA(),Y7)</f>
        <v>93.79</v>
      </c>
      <c r="Z6" s="21">
        <f t="shared" ref="Z6:AH6" si="4">IF(Z7="",NA(),Z7)</f>
        <v>91.08</v>
      </c>
      <c r="AA6" s="21">
        <f t="shared" si="4"/>
        <v>82.23</v>
      </c>
      <c r="AB6" s="21">
        <f t="shared" si="4"/>
        <v>91.86</v>
      </c>
      <c r="AC6" s="21">
        <f t="shared" si="4"/>
        <v>90.6</v>
      </c>
      <c r="AD6" s="21">
        <f t="shared" si="4"/>
        <v>101.77</v>
      </c>
      <c r="AE6" s="21">
        <f t="shared" si="4"/>
        <v>103.6</v>
      </c>
      <c r="AF6" s="21">
        <f t="shared" si="4"/>
        <v>106.37</v>
      </c>
      <c r="AG6" s="21">
        <f t="shared" si="4"/>
        <v>106.07</v>
      </c>
      <c r="AH6" s="21">
        <f t="shared" si="4"/>
        <v>105.5</v>
      </c>
      <c r="AI6" s="20" t="str">
        <f>IF(AI7="","",IF(AI7="-","【-】","【"&amp;SUBSTITUTE(TEXT(AI7,"#,##0.00"),"-","△")&amp;"】"))</f>
        <v>【103.61】</v>
      </c>
      <c r="AJ6" s="21">
        <f>IF(AJ7="",NA(),AJ7)</f>
        <v>7088.12</v>
      </c>
      <c r="AK6" s="21">
        <f t="shared" ref="AK6:AS6" si="5">IF(AK7="",NA(),AK7)</f>
        <v>6993.11</v>
      </c>
      <c r="AL6" s="21">
        <f t="shared" si="5"/>
        <v>6789.17</v>
      </c>
      <c r="AM6" s="21">
        <f t="shared" si="5"/>
        <v>6976.31</v>
      </c>
      <c r="AN6" s="21">
        <f t="shared" si="5"/>
        <v>7035.07</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271.55</v>
      </c>
      <c r="AV6" s="21">
        <f t="shared" ref="AV6:BD6" si="6">IF(AV7="",NA(),AV7)</f>
        <v>272.33999999999997</v>
      </c>
      <c r="AW6" s="21">
        <f t="shared" si="6"/>
        <v>281.25</v>
      </c>
      <c r="AX6" s="21">
        <f t="shared" si="6"/>
        <v>288.5</v>
      </c>
      <c r="AY6" s="21">
        <f t="shared" si="6"/>
        <v>292.73</v>
      </c>
      <c r="AZ6" s="21">
        <f t="shared" si="6"/>
        <v>29.54</v>
      </c>
      <c r="BA6" s="21">
        <f t="shared" si="6"/>
        <v>26.99</v>
      </c>
      <c r="BB6" s="21">
        <f t="shared" si="6"/>
        <v>29.13</v>
      </c>
      <c r="BC6" s="21">
        <f t="shared" si="6"/>
        <v>35.69</v>
      </c>
      <c r="BD6" s="21">
        <f t="shared" si="6"/>
        <v>38.4</v>
      </c>
      <c r="BE6" s="20" t="str">
        <f>IF(BE7="","",IF(BE7="-","【-】","【"&amp;SUBSTITUTE(TEXT(BE7,"#,##0.00"),"-","△")&amp;"】"))</f>
        <v>【36.94】</v>
      </c>
      <c r="BF6" s="21">
        <f>IF(BF7="",NA(),BF7)</f>
        <v>2349.4299999999998</v>
      </c>
      <c r="BG6" s="21">
        <f t="shared" ref="BG6:BO6" si="7">IF(BG7="",NA(),BG7)</f>
        <v>2620.83</v>
      </c>
      <c r="BH6" s="21">
        <f t="shared" si="7"/>
        <v>2197</v>
      </c>
      <c r="BI6" s="21">
        <f t="shared" si="7"/>
        <v>2157.65</v>
      </c>
      <c r="BJ6" s="21">
        <f t="shared" si="7"/>
        <v>1854.65</v>
      </c>
      <c r="BK6" s="21">
        <f t="shared" si="7"/>
        <v>789.46</v>
      </c>
      <c r="BL6" s="21">
        <f t="shared" si="7"/>
        <v>826.83</v>
      </c>
      <c r="BM6" s="21">
        <f t="shared" si="7"/>
        <v>867.83</v>
      </c>
      <c r="BN6" s="21">
        <f t="shared" si="7"/>
        <v>791.76</v>
      </c>
      <c r="BO6" s="21">
        <f t="shared" si="7"/>
        <v>900.82</v>
      </c>
      <c r="BP6" s="20" t="str">
        <f>IF(BP7="","",IF(BP7="-","【-】","【"&amp;SUBSTITUTE(TEXT(BP7,"#,##0.00"),"-","△")&amp;"】"))</f>
        <v>【809.19】</v>
      </c>
      <c r="BQ6" s="21">
        <f>IF(BQ7="",NA(),BQ7)</f>
        <v>74.22</v>
      </c>
      <c r="BR6" s="21">
        <f t="shared" ref="BR6:BZ6" si="8">IF(BR7="",NA(),BR7)</f>
        <v>66.78</v>
      </c>
      <c r="BS6" s="21">
        <f t="shared" si="8"/>
        <v>48.98</v>
      </c>
      <c r="BT6" s="21">
        <f t="shared" si="8"/>
        <v>71.87</v>
      </c>
      <c r="BU6" s="21">
        <f t="shared" si="8"/>
        <v>69.64</v>
      </c>
      <c r="BV6" s="21">
        <f t="shared" si="8"/>
        <v>57.77</v>
      </c>
      <c r="BW6" s="21">
        <f t="shared" si="8"/>
        <v>57.31</v>
      </c>
      <c r="BX6" s="21">
        <f t="shared" si="8"/>
        <v>57.08</v>
      </c>
      <c r="BY6" s="21">
        <f t="shared" si="8"/>
        <v>56.26</v>
      </c>
      <c r="BZ6" s="21">
        <f t="shared" si="8"/>
        <v>52.94</v>
      </c>
      <c r="CA6" s="20" t="str">
        <f>IF(CA7="","",IF(CA7="-","【-】","【"&amp;SUBSTITUTE(TEXT(CA7,"#,##0.00"),"-","△")&amp;"】"))</f>
        <v>【57.02】</v>
      </c>
      <c r="CB6" s="21">
        <f>IF(CB7="",NA(),CB7)</f>
        <v>219.68</v>
      </c>
      <c r="CC6" s="21">
        <f t="shared" ref="CC6:CK6" si="9">IF(CC7="",NA(),CC7)</f>
        <v>245.76</v>
      </c>
      <c r="CD6" s="21">
        <f t="shared" si="9"/>
        <v>336.87</v>
      </c>
      <c r="CE6" s="21">
        <f t="shared" si="9"/>
        <v>229.65</v>
      </c>
      <c r="CF6" s="21">
        <f t="shared" si="9"/>
        <v>237.47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76.569999999999993</v>
      </c>
      <c r="CN6" s="21">
        <f t="shared" ref="CN6:CV6" si="10">IF(CN7="",NA(),CN7)</f>
        <v>75.52</v>
      </c>
      <c r="CO6" s="21">
        <f t="shared" si="10"/>
        <v>76.569999999999993</v>
      </c>
      <c r="CP6" s="21">
        <f t="shared" si="10"/>
        <v>75.87</v>
      </c>
      <c r="CQ6" s="21">
        <f t="shared" si="10"/>
        <v>74.48</v>
      </c>
      <c r="CR6" s="21">
        <f t="shared" si="10"/>
        <v>50.68</v>
      </c>
      <c r="CS6" s="21">
        <f t="shared" si="10"/>
        <v>50.14</v>
      </c>
      <c r="CT6" s="21">
        <f t="shared" si="10"/>
        <v>54.83</v>
      </c>
      <c r="CU6" s="21">
        <f t="shared" si="10"/>
        <v>66.53</v>
      </c>
      <c r="CV6" s="21">
        <f t="shared" si="10"/>
        <v>52.35</v>
      </c>
      <c r="CW6" s="20" t="str">
        <f>IF(CW7="","",IF(CW7="-","【-】","【"&amp;SUBSTITUTE(TEXT(CW7,"#,##0.00"),"-","△")&amp;"】"))</f>
        <v>【52.55】</v>
      </c>
      <c r="CX6" s="21">
        <f>IF(CX7="",NA(),CX7)</f>
        <v>98.07</v>
      </c>
      <c r="CY6" s="21">
        <f t="shared" ref="CY6:DG6" si="11">IF(CY7="",NA(),CY7)</f>
        <v>98.02</v>
      </c>
      <c r="CZ6" s="21">
        <f t="shared" si="11"/>
        <v>98.94</v>
      </c>
      <c r="DA6" s="21">
        <f t="shared" si="11"/>
        <v>98.91</v>
      </c>
      <c r="DB6" s="21">
        <f t="shared" si="11"/>
        <v>98.91</v>
      </c>
      <c r="DC6" s="21">
        <f t="shared" si="11"/>
        <v>84.86</v>
      </c>
      <c r="DD6" s="21">
        <f t="shared" si="11"/>
        <v>84.98</v>
      </c>
      <c r="DE6" s="21">
        <f t="shared" si="11"/>
        <v>84.7</v>
      </c>
      <c r="DF6" s="21">
        <f t="shared" si="11"/>
        <v>84.67</v>
      </c>
      <c r="DG6" s="21">
        <f t="shared" si="11"/>
        <v>84.39</v>
      </c>
      <c r="DH6" s="20" t="str">
        <f>IF(DH7="","",IF(DH7="-","【-】","【"&amp;SUBSTITUTE(TEXT(DH7,"#,##0.00"),"-","△")&amp;"】"))</f>
        <v>【87.30】</v>
      </c>
      <c r="DI6" s="21">
        <f>IF(DI7="",NA(),DI7)</f>
        <v>34.69</v>
      </c>
      <c r="DJ6" s="21">
        <f t="shared" ref="DJ6:DR6" si="12">IF(DJ7="",NA(),DJ7)</f>
        <v>36.840000000000003</v>
      </c>
      <c r="DK6" s="21">
        <f t="shared" si="12"/>
        <v>38.979999999999997</v>
      </c>
      <c r="DL6" s="21">
        <f t="shared" si="12"/>
        <v>40.840000000000003</v>
      </c>
      <c r="DM6" s="21">
        <f t="shared" si="12"/>
        <v>42.63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42072</v>
      </c>
      <c r="D7" s="23">
        <v>46</v>
      </c>
      <c r="E7" s="23">
        <v>17</v>
      </c>
      <c r="F7" s="23">
        <v>5</v>
      </c>
      <c r="G7" s="23">
        <v>0</v>
      </c>
      <c r="H7" s="23" t="s">
        <v>96</v>
      </c>
      <c r="I7" s="23" t="s">
        <v>97</v>
      </c>
      <c r="J7" s="23" t="s">
        <v>98</v>
      </c>
      <c r="K7" s="23" t="s">
        <v>99</v>
      </c>
      <c r="L7" s="23" t="s">
        <v>100</v>
      </c>
      <c r="M7" s="23" t="s">
        <v>101</v>
      </c>
      <c r="N7" s="24" t="s">
        <v>102</v>
      </c>
      <c r="O7" s="24">
        <v>68.010000000000005</v>
      </c>
      <c r="P7" s="24">
        <v>1.04</v>
      </c>
      <c r="Q7" s="24">
        <v>96.34</v>
      </c>
      <c r="R7" s="24">
        <v>3300</v>
      </c>
      <c r="S7" s="24">
        <v>79630</v>
      </c>
      <c r="T7" s="24">
        <v>98.18</v>
      </c>
      <c r="U7" s="24">
        <v>811.06</v>
      </c>
      <c r="V7" s="24">
        <v>824</v>
      </c>
      <c r="W7" s="24">
        <v>0.9</v>
      </c>
      <c r="X7" s="24">
        <v>915.56</v>
      </c>
      <c r="Y7" s="24">
        <v>93.79</v>
      </c>
      <c r="Z7" s="24">
        <v>91.08</v>
      </c>
      <c r="AA7" s="24">
        <v>82.23</v>
      </c>
      <c r="AB7" s="24">
        <v>91.86</v>
      </c>
      <c r="AC7" s="24">
        <v>90.6</v>
      </c>
      <c r="AD7" s="24">
        <v>101.77</v>
      </c>
      <c r="AE7" s="24">
        <v>103.6</v>
      </c>
      <c r="AF7" s="24">
        <v>106.37</v>
      </c>
      <c r="AG7" s="24">
        <v>106.07</v>
      </c>
      <c r="AH7" s="24">
        <v>105.5</v>
      </c>
      <c r="AI7" s="24">
        <v>103.61</v>
      </c>
      <c r="AJ7" s="24">
        <v>7088.12</v>
      </c>
      <c r="AK7" s="24">
        <v>6993.11</v>
      </c>
      <c r="AL7" s="24">
        <v>6789.17</v>
      </c>
      <c r="AM7" s="24">
        <v>6976.31</v>
      </c>
      <c r="AN7" s="24">
        <v>7035.07</v>
      </c>
      <c r="AO7" s="24">
        <v>227.4</v>
      </c>
      <c r="AP7" s="24">
        <v>193.99</v>
      </c>
      <c r="AQ7" s="24">
        <v>139.02000000000001</v>
      </c>
      <c r="AR7" s="24">
        <v>132.04</v>
      </c>
      <c r="AS7" s="24">
        <v>145.43</v>
      </c>
      <c r="AT7" s="24">
        <v>133.62</v>
      </c>
      <c r="AU7" s="24">
        <v>271.55</v>
      </c>
      <c r="AV7" s="24">
        <v>272.33999999999997</v>
      </c>
      <c r="AW7" s="24">
        <v>281.25</v>
      </c>
      <c r="AX7" s="24">
        <v>288.5</v>
      </c>
      <c r="AY7" s="24">
        <v>292.73</v>
      </c>
      <c r="AZ7" s="24">
        <v>29.54</v>
      </c>
      <c r="BA7" s="24">
        <v>26.99</v>
      </c>
      <c r="BB7" s="24">
        <v>29.13</v>
      </c>
      <c r="BC7" s="24">
        <v>35.69</v>
      </c>
      <c r="BD7" s="24">
        <v>38.4</v>
      </c>
      <c r="BE7" s="24">
        <v>36.94</v>
      </c>
      <c r="BF7" s="24">
        <v>2349.4299999999998</v>
      </c>
      <c r="BG7" s="24">
        <v>2620.83</v>
      </c>
      <c r="BH7" s="24">
        <v>2197</v>
      </c>
      <c r="BI7" s="24">
        <v>2157.65</v>
      </c>
      <c r="BJ7" s="24">
        <v>1854.65</v>
      </c>
      <c r="BK7" s="24">
        <v>789.46</v>
      </c>
      <c r="BL7" s="24">
        <v>826.83</v>
      </c>
      <c r="BM7" s="24">
        <v>867.83</v>
      </c>
      <c r="BN7" s="24">
        <v>791.76</v>
      </c>
      <c r="BO7" s="24">
        <v>900.82</v>
      </c>
      <c r="BP7" s="24">
        <v>809.19</v>
      </c>
      <c r="BQ7" s="24">
        <v>74.22</v>
      </c>
      <c r="BR7" s="24">
        <v>66.78</v>
      </c>
      <c r="BS7" s="24">
        <v>48.98</v>
      </c>
      <c r="BT7" s="24">
        <v>71.87</v>
      </c>
      <c r="BU7" s="24">
        <v>69.64</v>
      </c>
      <c r="BV7" s="24">
        <v>57.77</v>
      </c>
      <c r="BW7" s="24">
        <v>57.31</v>
      </c>
      <c r="BX7" s="24">
        <v>57.08</v>
      </c>
      <c r="BY7" s="24">
        <v>56.26</v>
      </c>
      <c r="BZ7" s="24">
        <v>52.94</v>
      </c>
      <c r="CA7" s="24">
        <v>57.02</v>
      </c>
      <c r="CB7" s="24">
        <v>219.68</v>
      </c>
      <c r="CC7" s="24">
        <v>245.76</v>
      </c>
      <c r="CD7" s="24">
        <v>336.87</v>
      </c>
      <c r="CE7" s="24">
        <v>229.65</v>
      </c>
      <c r="CF7" s="24">
        <v>237.47</v>
      </c>
      <c r="CG7" s="24">
        <v>274.35000000000002</v>
      </c>
      <c r="CH7" s="24">
        <v>273.52</v>
      </c>
      <c r="CI7" s="24">
        <v>274.99</v>
      </c>
      <c r="CJ7" s="24">
        <v>282.08999999999997</v>
      </c>
      <c r="CK7" s="24">
        <v>303.27999999999997</v>
      </c>
      <c r="CL7" s="24">
        <v>273.68</v>
      </c>
      <c r="CM7" s="24">
        <v>76.569999999999993</v>
      </c>
      <c r="CN7" s="24">
        <v>75.52</v>
      </c>
      <c r="CO7" s="24">
        <v>76.569999999999993</v>
      </c>
      <c r="CP7" s="24">
        <v>75.87</v>
      </c>
      <c r="CQ7" s="24">
        <v>74.48</v>
      </c>
      <c r="CR7" s="24">
        <v>50.68</v>
      </c>
      <c r="CS7" s="24">
        <v>50.14</v>
      </c>
      <c r="CT7" s="24">
        <v>54.83</v>
      </c>
      <c r="CU7" s="24">
        <v>66.53</v>
      </c>
      <c r="CV7" s="24">
        <v>52.35</v>
      </c>
      <c r="CW7" s="24">
        <v>52.55</v>
      </c>
      <c r="CX7" s="24">
        <v>98.07</v>
      </c>
      <c r="CY7" s="24">
        <v>98.02</v>
      </c>
      <c r="CZ7" s="24">
        <v>98.94</v>
      </c>
      <c r="DA7" s="24">
        <v>98.91</v>
      </c>
      <c r="DB7" s="24">
        <v>98.91</v>
      </c>
      <c r="DC7" s="24">
        <v>84.86</v>
      </c>
      <c r="DD7" s="24">
        <v>84.98</v>
      </c>
      <c r="DE7" s="24">
        <v>84.7</v>
      </c>
      <c r="DF7" s="24">
        <v>84.67</v>
      </c>
      <c r="DG7" s="24">
        <v>84.39</v>
      </c>
      <c r="DH7" s="24">
        <v>87.3</v>
      </c>
      <c r="DI7" s="24">
        <v>34.69</v>
      </c>
      <c r="DJ7" s="24">
        <v>36.840000000000003</v>
      </c>
      <c r="DK7" s="24">
        <v>38.979999999999997</v>
      </c>
      <c r="DL7" s="24">
        <v>40.840000000000003</v>
      </c>
      <c r="DM7" s="24">
        <v>42.63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D22-GESUI06</cp:lastModifiedBy>
  <cp:lastPrinted>2024-02-21T01:40:20Z</cp:lastPrinted>
  <dcterms:created xsi:type="dcterms:W3CDTF">2023-12-12T00:59:50Z</dcterms:created>
  <dcterms:modified xsi:type="dcterms:W3CDTF">2024-03-04T05:19:50Z</dcterms:modified>
  <cp:category/>
</cp:coreProperties>
</file>